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13_ncr:1_{0BCBE100-E9A8-4E43-B6B9-C62E04D197E5}" xr6:coauthVersionLast="47" xr6:coauthVersionMax="47" xr10:uidLastSave="{00000000-0000-0000-0000-000000000000}"/>
  <bookViews>
    <workbookView xWindow="28680" yWindow="-120" windowWidth="24240" windowHeight="13140" xr2:uid="{4561F7F1-CC86-4482-BD1A-5C3903A4453B}"/>
  </bookViews>
  <sheets>
    <sheet name="2022 4°tri" sheetId="1" r:id="rId1"/>
    <sheet name="Glossário" sheetId="2" r:id="rId2"/>
    <sheet name="Dicionário de Rubrica" sheetId="3" r:id="rId3"/>
    <sheet name="Sintese Caixa FUMCAD 4°tri 2022" sheetId="4" r:id="rId4"/>
    <sheet name="Extrato de Aplicações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9" i="4"/>
  <c r="B5" i="4"/>
  <c r="B11" i="4" l="1"/>
  <c r="B12" i="4" s="1"/>
  <c r="B20" i="4" s="1"/>
  <c r="J4" i="1"/>
  <c r="J8" i="1"/>
  <c r="J9" i="1"/>
  <c r="J3" i="1"/>
  <c r="H3" i="1"/>
  <c r="J12" i="1"/>
  <c r="H12" i="1"/>
  <c r="H11" i="1"/>
  <c r="H8" i="1"/>
  <c r="H4" i="1"/>
  <c r="J11" i="1"/>
  <c r="I11" i="1"/>
</calcChain>
</file>

<file path=xl/sharedStrings.xml><?xml version="1.0" encoding="utf-8"?>
<sst xmlns="http://schemas.openxmlformats.org/spreadsheetml/2006/main" count="137" uniqueCount="93">
  <si>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</si>
  <si>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</si>
  <si>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</si>
  <si>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</si>
  <si>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</si>
  <si>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</si>
  <si>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</si>
  <si>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</si>
  <si>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</si>
  <si>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</si>
  <si>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</si>
  <si>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</si>
  <si>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</si>
  <si>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</si>
  <si>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</si>
  <si>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</si>
  <si>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</si>
  <si>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</si>
  <si>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</si>
  <si>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</si>
  <si>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Outras Fontes</t>
  </si>
  <si>
    <t>33503900 - Outros Serviços de Terceiros - Pessoa Jurídica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</si>
  <si>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</si>
  <si>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</si>
  <si>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</si>
  <si>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</si>
  <si>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</si>
  <si>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</si>
  <si>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</si>
  <si>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</si>
  <si>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</si>
  <si>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</si>
  <si>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</si>
  <si>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</si>
  <si>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</si>
  <si>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</si>
  <si>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</si>
  <si>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</si>
  <si>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</si>
  <si>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</si>
  <si>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</si>
  <si>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</si>
  <si>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</si>
  <si>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</si>
  <si>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</si>
  <si>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</si>
  <si>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</si>
  <si>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</si>
  <si>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</si>
  <si>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</si>
  <si>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</si>
  <si>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</si>
  <si>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</si>
  <si>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</si>
  <si>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</si>
  <si>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</si>
  <si>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 xml:space="preserve">F = E x 30% Desvinculação de Receita - Decreto nº 57.380, de 13 de outubro de 2016 "estimado" </t>
  </si>
  <si>
    <t>G = Desvinculação de Receita "realizada" - Portaria SF nº 29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</si>
  <si>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</si>
  <si>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</si>
  <si>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</si>
  <si>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</si>
  <si>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</si>
  <si>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</si>
  <si>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</si>
  <si>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</si>
  <si>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P =Valor dos projetos captados em 2021</t>
  </si>
  <si>
    <t>Q = Valores da classificação em 2021</t>
  </si>
  <si>
    <t xml:space="preserve">33509200 - DEA </t>
  </si>
  <si>
    <t>S = Valor "livre" para novas ações</t>
  </si>
  <si>
    <t>R = Valores da classificação em 2022</t>
  </si>
  <si>
    <t>E = Valor de Receitas (01/Dez - 31/Dez)</t>
  </si>
  <si>
    <t>EXTRATO CONTA 8946-X - APLICAÇÃO FUMCAD 2022</t>
  </si>
  <si>
    <t>( + ) RECURSOS RECEBIDOS E APLICADOS</t>
  </si>
  <si>
    <t>( - ) RESGATES</t>
  </si>
  <si>
    <t>( + ) RENDIMENTO BRUTO</t>
  </si>
  <si>
    <t>( - ) IMP. RENDA/IOF</t>
  </si>
  <si>
    <t>( = ) RENDIMENTO LÍQUIDO</t>
  </si>
  <si>
    <t>SALDO ANTERIOR</t>
  </si>
  <si>
    <t>JAN</t>
  </si>
  <si>
    <t>FEV</t>
  </si>
  <si>
    <t>MAR</t>
  </si>
  <si>
    <t>ABR</t>
  </si>
  <si>
    <t xml:space="preserve">MAI </t>
  </si>
  <si>
    <t>JUN</t>
  </si>
  <si>
    <t>JUL</t>
  </si>
  <si>
    <t>AGO</t>
  </si>
  <si>
    <t>SET</t>
  </si>
  <si>
    <t>OUT</t>
  </si>
  <si>
    <t>NOV</t>
  </si>
  <si>
    <t>DEZ</t>
  </si>
  <si>
    <t>TOTAL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</si>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</sst>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horizontal="center"/>
    </xf>
    <xf numFmtId="44" fontId="0" fillId="0" borderId="1" xfId="1" applyFont="1" applyBorder="1"/>
    <xf numFmtId="0" fontId="3" fillId="0" borderId="1" xfId="0" applyFont="1" applyBorder="1"/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9" fontId="0" fillId="6" borderId="1" xfId="2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  <xf numFmtId="44" fontId="2" fillId="0" borderId="0" xfId="1" applyFont="1" applyAlignment="1">
      <alignment horizontal="center"/>
    </xf>
    <xf numFmtId="4" fontId="0" fillId="0" borderId="0" xfId="0" applyNumberFormat="1"/>
    <xf numFmtId="44" fontId="1" fillId="0" borderId="0" xfId="1" applyFont="1"/>
    <xf numFmtId="0" fontId="0" fillId="6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0E37-6796-4DE9-9A3D-8378AA018EA1}">
  <dimension ref="A1:K18"/>
  <sheetViews>
    <sheetView tabSelected="1" zoomScale="90" zoomScaleNormal="90" workbookViewId="0">
      <selection activeCell="I11" sqref="I11"/>
    </sheetView>
  </sheetViews>
  <sheetFormatPr defaultRowHeight="15" x14ac:dyDescent="0.25"/>
  <cols>
    <col min="1" max="1" width="17.5703125" bestFit="1" customWidth="1"/>
    <col min="2" max="2" width="74.140625" bestFit="1" customWidth="1"/>
    <col min="3" max="3" width="17.7109375" bestFit="1" customWidth="1"/>
    <col min="4" max="4" width="19.140625" bestFit="1" customWidth="1"/>
    <col min="5" max="5" width="18.140625" bestFit="1" customWidth="1"/>
    <col min="6" max="7" width="17.7109375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x14ac:dyDescent="0.25">
      <c r="A2" s="20" t="s">
        <v>11</v>
      </c>
      <c r="B2" s="20" t="s">
        <v>12</v>
      </c>
      <c r="C2" s="21">
        <v>1000</v>
      </c>
      <c r="D2" s="21">
        <v>1000</v>
      </c>
      <c r="E2" s="21">
        <v>1000</v>
      </c>
      <c r="F2" s="21">
        <v>0</v>
      </c>
      <c r="G2" s="21">
        <v>0</v>
      </c>
      <c r="H2" s="22">
        <v>0</v>
      </c>
      <c r="I2" s="23">
        <v>0</v>
      </c>
      <c r="J2" s="22">
        <v>0</v>
      </c>
      <c r="K2" s="24">
        <v>1</v>
      </c>
    </row>
    <row r="3" spans="1:11" x14ac:dyDescent="0.25">
      <c r="A3" s="12" t="s">
        <v>11</v>
      </c>
      <c r="B3" s="12" t="s">
        <v>21</v>
      </c>
      <c r="C3" s="13">
        <v>0</v>
      </c>
      <c r="D3" s="13">
        <v>0</v>
      </c>
      <c r="E3" s="13">
        <v>399984</v>
      </c>
      <c r="F3" s="13">
        <v>139994.4</v>
      </c>
      <c r="G3" s="13">
        <v>139994.4</v>
      </c>
      <c r="H3" s="14">
        <f>G3/E3</f>
        <v>0.35</v>
      </c>
      <c r="I3" s="13">
        <v>139994.4</v>
      </c>
      <c r="J3" s="14">
        <f>I3/F3</f>
        <v>1</v>
      </c>
      <c r="K3" s="15">
        <v>2</v>
      </c>
    </row>
    <row r="4" spans="1:11" x14ac:dyDescent="0.25">
      <c r="A4" s="12" t="s">
        <v>11</v>
      </c>
      <c r="B4" s="12" t="s">
        <v>13</v>
      </c>
      <c r="C4" s="13">
        <v>10000</v>
      </c>
      <c r="D4" s="13">
        <v>0</v>
      </c>
      <c r="E4" s="13">
        <v>30000</v>
      </c>
      <c r="F4" s="13">
        <v>12861.2</v>
      </c>
      <c r="G4" s="13">
        <v>12861.2</v>
      </c>
      <c r="H4" s="14">
        <f>G4/E4</f>
        <v>0.42870666666666668</v>
      </c>
      <c r="I4" s="13">
        <v>12861.2</v>
      </c>
      <c r="J4" s="14">
        <f t="shared" ref="J4:J9" si="0">I4/F4</f>
        <v>1</v>
      </c>
      <c r="K4" s="15">
        <v>2</v>
      </c>
    </row>
    <row r="5" spans="1:11" x14ac:dyDescent="0.25">
      <c r="A5" s="12" t="s">
        <v>11</v>
      </c>
      <c r="B5" s="12" t="s">
        <v>14</v>
      </c>
      <c r="C5" s="13">
        <v>1000</v>
      </c>
      <c r="D5" s="13">
        <v>0</v>
      </c>
      <c r="E5" s="13">
        <v>1000</v>
      </c>
      <c r="F5" s="13">
        <v>0</v>
      </c>
      <c r="G5" s="13">
        <v>0</v>
      </c>
      <c r="H5" s="14">
        <v>0</v>
      </c>
      <c r="I5" s="13">
        <v>0</v>
      </c>
      <c r="J5" s="14">
        <v>0</v>
      </c>
      <c r="K5" s="15">
        <v>2</v>
      </c>
    </row>
    <row r="6" spans="1:11" x14ac:dyDescent="0.25">
      <c r="A6" s="12" t="s">
        <v>11</v>
      </c>
      <c r="B6" s="12" t="s">
        <v>15</v>
      </c>
      <c r="C6" s="13">
        <v>500000</v>
      </c>
      <c r="D6" s="13">
        <v>0</v>
      </c>
      <c r="E6" s="13">
        <v>51116</v>
      </c>
      <c r="F6" s="13">
        <v>0</v>
      </c>
      <c r="G6" s="13">
        <v>0</v>
      </c>
      <c r="H6" s="14">
        <v>0</v>
      </c>
      <c r="I6" s="13">
        <v>0</v>
      </c>
      <c r="J6" s="14">
        <v>0</v>
      </c>
      <c r="K6" s="15">
        <v>2</v>
      </c>
    </row>
    <row r="7" spans="1:11" x14ac:dyDescent="0.25">
      <c r="A7" s="12" t="s">
        <v>11</v>
      </c>
      <c r="B7" s="12" t="s">
        <v>16</v>
      </c>
      <c r="C7" s="13">
        <v>20000</v>
      </c>
      <c r="D7" s="13">
        <v>0</v>
      </c>
      <c r="E7" s="13">
        <v>20000</v>
      </c>
      <c r="F7" s="13">
        <v>0</v>
      </c>
      <c r="G7" s="13">
        <v>0</v>
      </c>
      <c r="H7" s="14">
        <v>0</v>
      </c>
      <c r="I7" s="13">
        <v>0</v>
      </c>
      <c r="J7" s="14">
        <v>0</v>
      </c>
      <c r="K7" s="15">
        <v>2</v>
      </c>
    </row>
    <row r="8" spans="1:11" x14ac:dyDescent="0.25">
      <c r="A8" s="12" t="s">
        <v>11</v>
      </c>
      <c r="B8" s="12" t="s">
        <v>17</v>
      </c>
      <c r="C8" s="13">
        <v>10000</v>
      </c>
      <c r="D8" s="13">
        <v>0</v>
      </c>
      <c r="E8" s="13">
        <v>98916.79</v>
      </c>
      <c r="F8" s="13">
        <v>87003.29</v>
      </c>
      <c r="G8" s="13">
        <v>87003.29</v>
      </c>
      <c r="H8" s="14">
        <f>G8/E8</f>
        <v>0.87956038605781683</v>
      </c>
      <c r="I8" s="13">
        <v>87003.29</v>
      </c>
      <c r="J8" s="14">
        <f t="shared" si="0"/>
        <v>1</v>
      </c>
      <c r="K8" s="15">
        <v>2</v>
      </c>
    </row>
    <row r="9" spans="1:11" x14ac:dyDescent="0.25">
      <c r="A9" s="12" t="s">
        <v>11</v>
      </c>
      <c r="B9" s="12" t="s">
        <v>18</v>
      </c>
      <c r="C9" s="13">
        <v>0</v>
      </c>
      <c r="D9" s="13">
        <v>0</v>
      </c>
      <c r="E9" s="13">
        <v>48900</v>
      </c>
      <c r="F9" s="13">
        <v>48900</v>
      </c>
      <c r="G9" s="13">
        <v>48900</v>
      </c>
      <c r="H9" s="14">
        <v>0</v>
      </c>
      <c r="I9" s="13">
        <v>48900</v>
      </c>
      <c r="J9" s="14">
        <f t="shared" si="0"/>
        <v>1</v>
      </c>
      <c r="K9" s="15">
        <v>2</v>
      </c>
    </row>
    <row r="10" spans="1:11" x14ac:dyDescent="0.25">
      <c r="A10" s="12" t="s">
        <v>11</v>
      </c>
      <c r="B10" s="12" t="s">
        <v>19</v>
      </c>
      <c r="C10" s="13">
        <v>43025</v>
      </c>
      <c r="D10" s="13">
        <v>0</v>
      </c>
      <c r="E10" s="13">
        <v>23025</v>
      </c>
      <c r="F10" s="13">
        <v>0</v>
      </c>
      <c r="G10" s="13">
        <v>0</v>
      </c>
      <c r="H10" s="14">
        <v>0</v>
      </c>
      <c r="I10" s="13">
        <v>0</v>
      </c>
      <c r="J10" s="14">
        <v>0</v>
      </c>
      <c r="K10" s="15">
        <v>2</v>
      </c>
    </row>
    <row r="11" spans="1:11" x14ac:dyDescent="0.25">
      <c r="A11" s="16" t="s">
        <v>20</v>
      </c>
      <c r="B11" s="16" t="s">
        <v>21</v>
      </c>
      <c r="C11" s="17">
        <v>60000001</v>
      </c>
      <c r="D11" s="17">
        <v>0</v>
      </c>
      <c r="E11" s="17">
        <v>59910114.009999998</v>
      </c>
      <c r="F11" s="17">
        <v>44087953.770000003</v>
      </c>
      <c r="G11" s="17">
        <v>44078953.770000003</v>
      </c>
      <c r="H11" s="18">
        <f>G11/E11</f>
        <v>0.73575145863755975</v>
      </c>
      <c r="I11" s="17">
        <f ca="1">-I11</f>
        <v>0</v>
      </c>
      <c r="J11" s="18">
        <f ca="1">I11/E11</f>
        <v>0.72508869842492907</v>
      </c>
      <c r="K11" s="19">
        <v>3</v>
      </c>
    </row>
    <row r="12" spans="1:11" x14ac:dyDescent="0.25">
      <c r="A12" s="16" t="s">
        <v>20</v>
      </c>
      <c r="B12" s="16" t="s">
        <v>68</v>
      </c>
      <c r="C12" s="17">
        <v>0</v>
      </c>
      <c r="D12" s="17"/>
      <c r="E12" s="17">
        <v>89886.99</v>
      </c>
      <c r="F12" s="17">
        <v>89886.99</v>
      </c>
      <c r="G12" s="17">
        <v>89886.99</v>
      </c>
      <c r="H12" s="18">
        <f>G12/E12</f>
        <v>1</v>
      </c>
      <c r="I12" s="17">
        <v>0</v>
      </c>
      <c r="J12" s="18">
        <f>I12/E12</f>
        <v>0</v>
      </c>
      <c r="K12" s="19">
        <v>3</v>
      </c>
    </row>
    <row r="13" spans="1:11" x14ac:dyDescent="0.25">
      <c r="A13" s="16" t="s">
        <v>20</v>
      </c>
      <c r="B13" s="16" t="s">
        <v>17</v>
      </c>
      <c r="C13" s="17">
        <v>599901</v>
      </c>
      <c r="D13" s="17">
        <v>0</v>
      </c>
      <c r="E13" s="17">
        <v>599901</v>
      </c>
      <c r="F13" s="17">
        <v>0</v>
      </c>
      <c r="G13" s="17">
        <v>0</v>
      </c>
      <c r="H13" s="18">
        <v>0</v>
      </c>
      <c r="I13" s="17">
        <v>0</v>
      </c>
      <c r="J13" s="18">
        <v>0</v>
      </c>
      <c r="K13" s="19">
        <v>3</v>
      </c>
    </row>
    <row r="14" spans="1:11" x14ac:dyDescent="0.25">
      <c r="A14" s="16" t="s">
        <v>20</v>
      </c>
      <c r="B14" s="16" t="s">
        <v>17</v>
      </c>
      <c r="C14" s="17">
        <v>7768008</v>
      </c>
      <c r="D14" s="17">
        <v>0</v>
      </c>
      <c r="E14" s="17">
        <v>7768008</v>
      </c>
      <c r="F14" s="17">
        <v>0</v>
      </c>
      <c r="G14" s="17">
        <v>0</v>
      </c>
      <c r="H14" s="18">
        <v>0</v>
      </c>
      <c r="I14" s="17">
        <v>0</v>
      </c>
      <c r="J14" s="18">
        <v>0</v>
      </c>
      <c r="K14" s="19">
        <v>3</v>
      </c>
    </row>
    <row r="15" spans="1:1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20">
        <v>1</v>
      </c>
      <c r="B16" s="32" t="s">
        <v>22</v>
      </c>
      <c r="C16" s="32"/>
      <c r="D16" s="32"/>
      <c r="E16" s="32"/>
      <c r="F16" s="32"/>
      <c r="G16" s="32"/>
      <c r="H16" s="32"/>
      <c r="I16" s="32"/>
      <c r="J16" s="32"/>
      <c r="K16" s="32"/>
    </row>
    <row r="17" spans="1:11" x14ac:dyDescent="0.25">
      <c r="A17" s="12">
        <v>2</v>
      </c>
      <c r="B17" s="33" t="s">
        <v>23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1:11" x14ac:dyDescent="0.25">
      <c r="A18" s="16">
        <v>3</v>
      </c>
      <c r="B18" s="34" t="s">
        <v>24</v>
      </c>
      <c r="C18" s="34"/>
      <c r="D18" s="34"/>
      <c r="E18" s="34"/>
      <c r="F18" s="34"/>
      <c r="G18" s="34"/>
      <c r="H18" s="34"/>
      <c r="I18" s="34"/>
      <c r="J18" s="34"/>
      <c r="K18" s="34"/>
    </row>
  </sheetData>
  <mergeCells count="3">
    <mergeCell ref="B16:K16"/>
    <mergeCell ref="B17:K17"/>
    <mergeCell ref="B18:K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1D09-5FA6-4A73-9F60-A05F26E286C5}">
  <dimension ref="A1:O11"/>
  <sheetViews>
    <sheetView workbookViewId="0">
      <selection activeCell="A16" sqref="A16"/>
    </sheetView>
  </sheetViews>
  <sheetFormatPr defaultColWidth="34.140625" defaultRowHeight="15.75" customHeight="1" x14ac:dyDescent="0.25"/>
  <cols>
    <col min="2" max="2" width="124.7109375" customWidth="1"/>
  </cols>
  <sheetData>
    <row r="1" spans="1:15" ht="15.75" customHeight="1" x14ac:dyDescent="0.25">
      <c r="A1" s="3" t="s">
        <v>25</v>
      </c>
      <c r="B1" s="3" t="s">
        <v>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customHeight="1" x14ac:dyDescent="0.25">
      <c r="A2" s="3" t="s">
        <v>0</v>
      </c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customHeight="1" x14ac:dyDescent="0.25">
      <c r="A3" s="3" t="s">
        <v>1</v>
      </c>
      <c r="B3" s="3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customHeight="1" x14ac:dyDescent="0.25">
      <c r="A4" s="3" t="s">
        <v>2</v>
      </c>
      <c r="B4" s="3" t="s">
        <v>29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.75" customHeight="1" x14ac:dyDescent="0.25">
      <c r="A5" s="3" t="s">
        <v>3</v>
      </c>
      <c r="B5" s="3" t="s">
        <v>30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customHeight="1" x14ac:dyDescent="0.25">
      <c r="A6" s="3" t="s">
        <v>4</v>
      </c>
      <c r="B6" s="3" t="s">
        <v>31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25">
      <c r="A7" s="3" t="s">
        <v>5</v>
      </c>
      <c r="B7" s="3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customHeight="1" x14ac:dyDescent="0.25">
      <c r="A8" s="3" t="s">
        <v>6</v>
      </c>
      <c r="B8" s="3" t="s">
        <v>33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customHeight="1" x14ac:dyDescent="0.25">
      <c r="A9" s="3" t="s">
        <v>7</v>
      </c>
      <c r="B9" s="3" t="s">
        <v>34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x14ac:dyDescent="0.25">
      <c r="A10" s="3" t="s">
        <v>8</v>
      </c>
      <c r="B10" s="3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customHeight="1" x14ac:dyDescent="0.25">
      <c r="A11" s="3" t="s">
        <v>9</v>
      </c>
      <c r="B11" s="3" t="s">
        <v>36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565C-7B72-44F8-AFC0-96A0AD7D0C96}">
  <dimension ref="A1:B16"/>
  <sheetViews>
    <sheetView workbookViewId="0">
      <selection activeCell="A18" sqref="A18"/>
    </sheetView>
  </sheetViews>
  <sheetFormatPr defaultColWidth="86.85546875" defaultRowHeight="15" x14ac:dyDescent="0.25"/>
  <sheetData>
    <row r="1" spans="1:2" x14ac:dyDescent="0.25">
      <c r="A1" s="35" t="s">
        <v>11</v>
      </c>
      <c r="B1" s="35"/>
    </row>
    <row r="2" spans="1:2" x14ac:dyDescent="0.25">
      <c r="A2" s="1" t="s">
        <v>1</v>
      </c>
      <c r="B2" s="1" t="s">
        <v>37</v>
      </c>
    </row>
    <row r="3" spans="1:2" ht="30" x14ac:dyDescent="0.25">
      <c r="A3" s="5" t="s">
        <v>12</v>
      </c>
      <c r="B3" s="5" t="s">
        <v>38</v>
      </c>
    </row>
    <row r="4" spans="1:2" ht="30" x14ac:dyDescent="0.25">
      <c r="A4" s="5" t="s">
        <v>13</v>
      </c>
      <c r="B4" s="5" t="s">
        <v>39</v>
      </c>
    </row>
    <row r="5" spans="1:2" ht="30" x14ac:dyDescent="0.25">
      <c r="A5" s="5" t="s">
        <v>14</v>
      </c>
      <c r="B5" s="5" t="s">
        <v>40</v>
      </c>
    </row>
    <row r="6" spans="1:2" ht="45" x14ac:dyDescent="0.25">
      <c r="A6" s="5" t="s">
        <v>17</v>
      </c>
      <c r="B6" s="5" t="s">
        <v>41</v>
      </c>
    </row>
    <row r="7" spans="1:2" x14ac:dyDescent="0.25">
      <c r="A7" s="5" t="s">
        <v>15</v>
      </c>
      <c r="B7" s="5" t="s">
        <v>42</v>
      </c>
    </row>
    <row r="8" spans="1:2" ht="30" x14ac:dyDescent="0.25">
      <c r="A8" s="5" t="s">
        <v>16</v>
      </c>
      <c r="B8" s="5" t="s">
        <v>43</v>
      </c>
    </row>
    <row r="9" spans="1:2" ht="30" x14ac:dyDescent="0.25">
      <c r="A9" s="5" t="s">
        <v>19</v>
      </c>
      <c r="B9" s="5" t="s">
        <v>44</v>
      </c>
    </row>
    <row r="10" spans="1:2" x14ac:dyDescent="0.25">
      <c r="A10" s="5" t="s">
        <v>18</v>
      </c>
      <c r="B10" s="5" t="s">
        <v>45</v>
      </c>
    </row>
    <row r="11" spans="1:2" x14ac:dyDescent="0.25">
      <c r="A11" s="6"/>
      <c r="B11" s="6"/>
    </row>
    <row r="12" spans="1:2" x14ac:dyDescent="0.25">
      <c r="A12" s="36" t="s">
        <v>46</v>
      </c>
      <c r="B12" s="36"/>
    </row>
    <row r="13" spans="1:2" x14ac:dyDescent="0.25">
      <c r="A13" s="5" t="s">
        <v>1</v>
      </c>
      <c r="B13" s="1" t="s">
        <v>37</v>
      </c>
    </row>
    <row r="14" spans="1:2" ht="45" x14ac:dyDescent="0.25">
      <c r="A14" s="5" t="s">
        <v>21</v>
      </c>
      <c r="B14" s="5" t="s">
        <v>47</v>
      </c>
    </row>
    <row r="15" spans="1:2" ht="30" x14ac:dyDescent="0.25">
      <c r="A15" s="5" t="s">
        <v>48</v>
      </c>
      <c r="B15" s="5" t="s">
        <v>49</v>
      </c>
    </row>
    <row r="16" spans="1:2" x14ac:dyDescent="0.25">
      <c r="A16" s="5" t="s">
        <v>50</v>
      </c>
      <c r="B16" s="5" t="s">
        <v>51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29D3F-952E-4962-9ABD-A8D6609A492B}">
  <dimension ref="A1:B20"/>
  <sheetViews>
    <sheetView workbookViewId="0">
      <selection activeCell="B2" sqref="B2"/>
    </sheetView>
  </sheetViews>
  <sheetFormatPr defaultColWidth="89.85546875" defaultRowHeight="18" customHeight="1" x14ac:dyDescent="0.25"/>
  <cols>
    <col min="1" max="1" width="98.7109375" customWidth="1"/>
    <col min="2" max="2" width="26.7109375" customWidth="1"/>
  </cols>
  <sheetData>
    <row r="1" spans="1:2" ht="18" customHeight="1" x14ac:dyDescent="0.25">
      <c r="A1" s="7">
        <v>44911</v>
      </c>
    </row>
    <row r="2" spans="1:2" ht="18" customHeight="1" x14ac:dyDescent="0.25">
      <c r="A2" s="2" t="s">
        <v>52</v>
      </c>
      <c r="B2" s="8">
        <v>220830783.87</v>
      </c>
    </row>
    <row r="3" spans="1:2" ht="18" customHeight="1" x14ac:dyDescent="0.25">
      <c r="A3" s="2" t="s">
        <v>53</v>
      </c>
      <c r="B3" s="8">
        <v>46827328.609999999</v>
      </c>
    </row>
    <row r="4" spans="1:2" ht="18" customHeight="1" x14ac:dyDescent="0.25">
      <c r="A4" s="2" t="s">
        <v>54</v>
      </c>
      <c r="B4" s="8">
        <v>485203.47</v>
      </c>
    </row>
    <row r="5" spans="1:2" ht="18" customHeight="1" x14ac:dyDescent="0.25">
      <c r="A5" s="2" t="s">
        <v>55</v>
      </c>
      <c r="B5" s="8">
        <f>B2-B3-B4</f>
        <v>173518251.78999999</v>
      </c>
    </row>
    <row r="6" spans="1:2" ht="18" customHeight="1" x14ac:dyDescent="0.25">
      <c r="A6" s="9" t="s">
        <v>71</v>
      </c>
      <c r="B6" s="8">
        <v>25028532.579999998</v>
      </c>
    </row>
    <row r="7" spans="1:2" ht="18" customHeight="1" x14ac:dyDescent="0.25">
      <c r="A7" s="2" t="s">
        <v>56</v>
      </c>
      <c r="B7" s="8">
        <v>7508559.7699999996</v>
      </c>
    </row>
    <row r="8" spans="1:2" ht="18" customHeight="1" x14ac:dyDescent="0.25">
      <c r="A8" s="2" t="s">
        <v>57</v>
      </c>
      <c r="B8" s="8">
        <v>4607611.1399999997</v>
      </c>
    </row>
    <row r="9" spans="1:2" ht="18" customHeight="1" x14ac:dyDescent="0.25">
      <c r="A9" s="2" t="s">
        <v>58</v>
      </c>
      <c r="B9" s="8">
        <f>B6-B8</f>
        <v>20420921.439999998</v>
      </c>
    </row>
    <row r="10" spans="1:2" ht="18" customHeight="1" x14ac:dyDescent="0.25">
      <c r="A10" s="2" t="s">
        <v>59</v>
      </c>
      <c r="B10" s="8">
        <f>B5-B8</f>
        <v>168910640.65000001</v>
      </c>
    </row>
    <row r="11" spans="1:2" ht="18" customHeight="1" x14ac:dyDescent="0.25">
      <c r="A11" s="2" t="s">
        <v>60</v>
      </c>
      <c r="B11" s="8">
        <f>B10*0.2</f>
        <v>33782128.130000003</v>
      </c>
    </row>
    <row r="12" spans="1:2" ht="18" customHeight="1" x14ac:dyDescent="0.25">
      <c r="A12" s="2" t="s">
        <v>61</v>
      </c>
      <c r="B12" s="8">
        <f>B10-B11</f>
        <v>135128512.52000001</v>
      </c>
    </row>
    <row r="13" spans="1:2" ht="18" customHeight="1" x14ac:dyDescent="0.25">
      <c r="A13" s="2" t="s">
        <v>62</v>
      </c>
      <c r="B13" s="8">
        <v>5295935.1900000004</v>
      </c>
    </row>
    <row r="14" spans="1:2" ht="18" customHeight="1" x14ac:dyDescent="0.25">
      <c r="A14" s="2" t="s">
        <v>63</v>
      </c>
      <c r="B14" s="8">
        <v>31889451.079999998</v>
      </c>
    </row>
    <row r="15" spans="1:2" ht="18" customHeight="1" x14ac:dyDescent="0.25">
      <c r="A15" s="2" t="s">
        <v>64</v>
      </c>
      <c r="B15" s="8">
        <v>0</v>
      </c>
    </row>
    <row r="16" spans="1:2" ht="18" customHeight="1" x14ac:dyDescent="0.25">
      <c r="A16" s="9" t="s">
        <v>65</v>
      </c>
      <c r="B16" s="8">
        <v>0</v>
      </c>
    </row>
    <row r="17" spans="1:2" ht="18" customHeight="1" x14ac:dyDescent="0.25">
      <c r="A17" s="9" t="s">
        <v>66</v>
      </c>
      <c r="B17" s="8">
        <v>31467110.140000001</v>
      </c>
    </row>
    <row r="18" spans="1:2" ht="18" customHeight="1" x14ac:dyDescent="0.25">
      <c r="A18" s="9" t="s">
        <v>67</v>
      </c>
      <c r="B18" s="8">
        <v>14931504.76</v>
      </c>
    </row>
    <row r="19" spans="1:2" ht="18" customHeight="1" x14ac:dyDescent="0.25">
      <c r="A19" s="9" t="s">
        <v>70</v>
      </c>
      <c r="B19" s="8">
        <v>22728022.32</v>
      </c>
    </row>
    <row r="20" spans="1:2" ht="18" customHeight="1" x14ac:dyDescent="0.25">
      <c r="A20" s="9" t="s">
        <v>69</v>
      </c>
      <c r="B20" s="8">
        <f>B12-B13-B14-B15-B16-B17-B18-B19</f>
        <v>28816489.030000016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ABC-2A2F-42B8-A955-150CDA587F2B}">
  <dimension ref="A1:H20"/>
  <sheetViews>
    <sheetView workbookViewId="0">
      <selection activeCell="K17" sqref="K17"/>
    </sheetView>
  </sheetViews>
  <sheetFormatPr defaultRowHeight="15" x14ac:dyDescent="0.25"/>
  <cols>
    <col min="1" max="1" width="36.7109375" bestFit="1" customWidth="1"/>
    <col min="2" max="2" width="18.140625" bestFit="1" customWidth="1"/>
    <col min="3" max="7" width="18" bestFit="1" customWidth="1"/>
    <col min="8" max="8" width="19.28515625" customWidth="1"/>
  </cols>
  <sheetData>
    <row r="1" spans="1:8" x14ac:dyDescent="0.25">
      <c r="A1" s="37" t="s">
        <v>72</v>
      </c>
      <c r="B1" s="37"/>
      <c r="C1" s="37"/>
      <c r="D1" s="37"/>
      <c r="E1" s="37"/>
      <c r="F1" s="37"/>
      <c r="G1" s="37"/>
      <c r="H1" s="37"/>
    </row>
    <row r="3" spans="1:8" x14ac:dyDescent="0.25">
      <c r="B3" s="26" t="s">
        <v>79</v>
      </c>
      <c r="C3" s="26" t="s">
        <v>80</v>
      </c>
      <c r="D3" s="26" t="s">
        <v>81</v>
      </c>
      <c r="E3" s="26" t="s">
        <v>82</v>
      </c>
      <c r="F3" s="26" t="s">
        <v>83</v>
      </c>
      <c r="G3" s="26" t="s">
        <v>84</v>
      </c>
    </row>
    <row r="4" spans="1:8" x14ac:dyDescent="0.25">
      <c r="A4" s="26" t="s">
        <v>78</v>
      </c>
      <c r="B4" s="28">
        <v>223924169.59999999</v>
      </c>
      <c r="C4" s="29">
        <v>233760610.06</v>
      </c>
      <c r="D4" s="29">
        <v>228884139</v>
      </c>
      <c r="E4" s="29">
        <v>226529017.12</v>
      </c>
      <c r="F4" s="29">
        <v>225036743.91</v>
      </c>
      <c r="G4" s="29">
        <v>222347247.97999999</v>
      </c>
    </row>
    <row r="5" spans="1:8" x14ac:dyDescent="0.25">
      <c r="A5" t="s">
        <v>73</v>
      </c>
      <c r="B5" s="27">
        <v>18255637.079999998</v>
      </c>
      <c r="C5" s="27">
        <v>2192298.17</v>
      </c>
      <c r="D5" s="27">
        <v>1770443.9</v>
      </c>
      <c r="E5" s="27">
        <v>1337859.45</v>
      </c>
      <c r="F5" s="27">
        <v>432788.12</v>
      </c>
      <c r="G5" s="27">
        <v>787612.43</v>
      </c>
    </row>
    <row r="6" spans="1:8" x14ac:dyDescent="0.25">
      <c r="A6" t="s">
        <v>74</v>
      </c>
      <c r="B6" s="27">
        <v>10228040.42</v>
      </c>
      <c r="C6" s="27">
        <v>8884670.9900000002</v>
      </c>
      <c r="D6" s="27">
        <v>6207512.2199999997</v>
      </c>
      <c r="E6" s="27">
        <v>4594913.3600000003</v>
      </c>
      <c r="F6" s="27">
        <v>5417298.8300000001</v>
      </c>
      <c r="G6" s="27">
        <v>1655683.23</v>
      </c>
    </row>
    <row r="7" spans="1:8" x14ac:dyDescent="0.25">
      <c r="A7" t="s">
        <v>75</v>
      </c>
      <c r="B7" s="27">
        <v>1808843.8</v>
      </c>
      <c r="C7" s="27">
        <v>1815901.76</v>
      </c>
      <c r="D7" s="27">
        <v>2081946.44</v>
      </c>
      <c r="E7" s="27">
        <v>1764780.7</v>
      </c>
      <c r="F7" s="27">
        <v>2295014.7799999998</v>
      </c>
      <c r="G7" s="27">
        <v>2252265.25</v>
      </c>
    </row>
    <row r="8" spans="1:8" x14ac:dyDescent="0.25">
      <c r="A8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8" x14ac:dyDescent="0.25">
      <c r="A9" t="s">
        <v>77</v>
      </c>
      <c r="B9" s="27">
        <v>1808843.8</v>
      </c>
      <c r="C9" s="27">
        <v>1815901.76</v>
      </c>
      <c r="D9" s="27">
        <v>2081946.44</v>
      </c>
      <c r="E9" s="27">
        <v>1764780.7</v>
      </c>
      <c r="F9" s="27">
        <v>2295014.7799999998</v>
      </c>
      <c r="G9" s="27">
        <v>2252265.25</v>
      </c>
    </row>
    <row r="10" spans="1:8" x14ac:dyDescent="0.25">
      <c r="A10" s="26" t="s">
        <v>92</v>
      </c>
      <c r="B10" s="29">
        <v>233760610.06</v>
      </c>
      <c r="C10" s="29">
        <v>228884139</v>
      </c>
      <c r="D10" s="29">
        <v>226529017.12</v>
      </c>
      <c r="E10" s="29">
        <v>225036743.91</v>
      </c>
      <c r="F10" s="29">
        <v>222347247.97999999</v>
      </c>
      <c r="G10" s="29">
        <v>223731442.43000001</v>
      </c>
    </row>
    <row r="11" spans="1:8" x14ac:dyDescent="0.25">
      <c r="A11" s="25"/>
    </row>
    <row r="13" spans="1:8" x14ac:dyDescent="0.25">
      <c r="B13" s="26" t="s">
        <v>85</v>
      </c>
      <c r="C13" s="26" t="s">
        <v>86</v>
      </c>
      <c r="D13" s="26" t="s">
        <v>87</v>
      </c>
      <c r="E13" s="26" t="s">
        <v>88</v>
      </c>
      <c r="F13" s="26" t="s">
        <v>89</v>
      </c>
      <c r="G13" s="26" t="s">
        <v>90</v>
      </c>
      <c r="H13" s="26" t="s">
        <v>91</v>
      </c>
    </row>
    <row r="14" spans="1:8" x14ac:dyDescent="0.25">
      <c r="A14" s="26" t="s">
        <v>78</v>
      </c>
      <c r="B14" s="29">
        <v>223731442.43000001</v>
      </c>
      <c r="C14" s="29">
        <v>222167930.66999999</v>
      </c>
      <c r="D14" s="29">
        <v>223682620.36000001</v>
      </c>
      <c r="E14" s="29">
        <v>219255057.49000001</v>
      </c>
      <c r="F14" s="29">
        <v>221417878.5</v>
      </c>
      <c r="G14" s="29">
        <v>225050839.08000001</v>
      </c>
      <c r="H14" s="29"/>
    </row>
    <row r="15" spans="1:8" x14ac:dyDescent="0.25">
      <c r="A15" t="s">
        <v>73</v>
      </c>
      <c r="B15" s="30">
        <v>2077260.06</v>
      </c>
      <c r="C15" s="30">
        <v>3385355.64</v>
      </c>
      <c r="D15" s="30">
        <v>1480939.49</v>
      </c>
      <c r="E15" s="30">
        <v>1106762.98</v>
      </c>
      <c r="F15" s="30">
        <v>2222926.02</v>
      </c>
      <c r="G15" s="31">
        <v>0</v>
      </c>
      <c r="H15" s="27">
        <v>35049883.340000004</v>
      </c>
    </row>
    <row r="16" spans="1:8" x14ac:dyDescent="0.25">
      <c r="A16" t="s">
        <v>74</v>
      </c>
      <c r="B16" s="30">
        <v>5919747.5300000003</v>
      </c>
      <c r="C16" s="30">
        <v>4452451.03</v>
      </c>
      <c r="D16" s="30">
        <v>8251702.6900000004</v>
      </c>
      <c r="E16" s="30">
        <v>1189426.5</v>
      </c>
      <c r="F16" s="30">
        <v>835047.45</v>
      </c>
      <c r="G16" s="30">
        <v>6706718.8399999999</v>
      </c>
      <c r="H16" s="27">
        <v>64343213.090000004</v>
      </c>
    </row>
    <row r="17" spans="1:8" x14ac:dyDescent="0.25">
      <c r="A17" t="s">
        <v>75</v>
      </c>
      <c r="B17" s="30">
        <v>2278975.71</v>
      </c>
      <c r="C17" s="30">
        <v>2581785.08</v>
      </c>
      <c r="D17" s="30">
        <v>2343200.33</v>
      </c>
      <c r="E17" s="30">
        <v>2245484.5299999998</v>
      </c>
      <c r="F17" s="30">
        <v>2245082.0099999998</v>
      </c>
      <c r="G17" s="30">
        <v>2486663.63</v>
      </c>
      <c r="H17" s="27">
        <v>26199944.02</v>
      </c>
    </row>
    <row r="18" spans="1:8" x14ac:dyDescent="0.25">
      <c r="A18" t="s">
        <v>76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</row>
    <row r="19" spans="1:8" x14ac:dyDescent="0.25">
      <c r="A19" t="s">
        <v>77</v>
      </c>
      <c r="B19" s="30">
        <v>2278975.71</v>
      </c>
      <c r="C19" s="30">
        <v>2581785.08</v>
      </c>
      <c r="D19" s="30">
        <v>2343200.33</v>
      </c>
      <c r="E19" s="30">
        <v>2245484.5299999998</v>
      </c>
      <c r="F19" s="30">
        <v>2245082.0099999998</v>
      </c>
      <c r="G19" s="30">
        <v>2486663.63</v>
      </c>
      <c r="H19" s="27">
        <v>26199944.02</v>
      </c>
    </row>
    <row r="20" spans="1:8" x14ac:dyDescent="0.25">
      <c r="A20" s="26" t="s">
        <v>92</v>
      </c>
      <c r="B20" s="29">
        <v>222167930.66999999</v>
      </c>
      <c r="C20" s="29">
        <v>223682620.36000001</v>
      </c>
      <c r="D20" s="29">
        <v>219255057.49000001</v>
      </c>
      <c r="E20" s="29">
        <v>221417878.5</v>
      </c>
      <c r="F20" s="29">
        <v>225050839.08000001</v>
      </c>
      <c r="G20" s="28">
        <v>220830783.87</v>
      </c>
      <c r="H20" s="28">
        <v>151792984.47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2022 4°tri</vt:lpstr>
      <vt:lpstr>Glossário</vt:lpstr>
      <vt:lpstr>Dicionário de Rubrica</vt:lpstr>
      <vt:lpstr>Sintese Caixa FUMCAD 4°tri 2022</vt:lpstr>
      <vt:lpstr>Extrato de Aplicações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Eliabe Lopes de Carvalho</cp:lastModifiedBy>
  <dcterms:created xsi:type="dcterms:W3CDTF">2022-07-11T14:22:15Z</dcterms:created>
  <dcterms:modified xsi:type="dcterms:W3CDTF">2023-01-24T20:54:30Z</dcterms:modified>
</cp:coreProperties>
</file>