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madscgp002\Pasta Compartilhada Equipe de CGPAR - SPC\PRESTAÇÃO DE CONTAS\Érika Nascimento\Prestações de Contas Parciais - Antiga\Orientações gerais aos gestores\"/>
    </mc:Choice>
  </mc:AlternateContent>
  <xr:revisionPtr revIDLastSave="0" documentId="8_{7CE2F64F-DC03-4F97-A450-4FA846E7055C}" xr6:coauthVersionLast="47" xr6:coauthVersionMax="47" xr10:uidLastSave="{00000000-0000-0000-0000-000000000000}"/>
  <bookViews>
    <workbookView xWindow="28680" yWindow="780" windowWidth="19440" windowHeight="15000" tabRatio="500" xr2:uid="{00000000-000D-0000-FFFF-FFFF00000000}"/>
  </bookViews>
  <sheets>
    <sheet name="Rel_Mon_Aval_Parc." sheetId="13" r:id="rId1"/>
    <sheet name="Formulas" sheetId="14" r:id="rId2"/>
  </sheets>
  <externalReferences>
    <externalReference r:id="rId3"/>
  </externalReferences>
  <definedNames>
    <definedName name="_xlnm._FilterDatabase" localSheetId="1" hidden="1">Formulas!$M$16:$O$16</definedName>
    <definedName name="_xlnm.Print_Area" localSheetId="0">'Rel_Mon_Aval_Parc.'!$B$1:$H$86</definedName>
    <definedName name="Distrito">Formulas!$K$17:$K$112</definedName>
    <definedName name="LISTA1">#REF!</definedName>
    <definedName name="Pontos">#REF!</definedName>
    <definedName name="Semestre">Formulas!$S$17:$S$26</definedName>
    <definedName name="Subprefeitura">Formulas!$G$17:$G$48</definedName>
    <definedName name="Tipologia">Formulas!$M$17:$M$65</definedName>
    <definedName name="_xlnm.Print_Titles" localSheetId="0">'Rel_Mon_Aval_Parc.'!$1:$1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 i="14" l="1"/>
  <c r="G6" i="14" s="1"/>
  <c r="D4" i="14"/>
  <c r="D5" i="14"/>
  <c r="D6" i="14"/>
  <c r="D7" i="14"/>
  <c r="D8" i="14"/>
  <c r="D9" i="14"/>
  <c r="D10" i="14"/>
  <c r="D11" i="14"/>
  <c r="D12" i="14"/>
  <c r="D3" i="14"/>
  <c r="B7" i="13"/>
  <c r="U17" i="14"/>
  <c r="W20" i="14" s="1"/>
  <c r="AN12" i="14"/>
  <c r="AJ12" i="14"/>
  <c r="AF12" i="14"/>
  <c r="AB12" i="14"/>
  <c r="X12" i="14"/>
  <c r="T12" i="14"/>
  <c r="P12" i="14"/>
  <c r="L12" i="14"/>
  <c r="H12" i="14"/>
  <c r="AN11" i="14"/>
  <c r="AJ11" i="14"/>
  <c r="AF11" i="14"/>
  <c r="AB11" i="14"/>
  <c r="X11" i="14"/>
  <c r="T11" i="14"/>
  <c r="P11" i="14"/>
  <c r="L11" i="14"/>
  <c r="H11" i="14"/>
  <c r="AN10" i="14"/>
  <c r="AJ10" i="14"/>
  <c r="AF10" i="14"/>
  <c r="AB10" i="14"/>
  <c r="X10" i="14"/>
  <c r="T10" i="14"/>
  <c r="P10" i="14"/>
  <c r="L10" i="14"/>
  <c r="H10" i="14"/>
  <c r="AN9" i="14"/>
  <c r="AJ9" i="14"/>
  <c r="AF9" i="14"/>
  <c r="AB9" i="14"/>
  <c r="X9" i="14"/>
  <c r="T9" i="14"/>
  <c r="P9" i="14"/>
  <c r="L9" i="14"/>
  <c r="H9" i="14"/>
  <c r="AN8" i="14"/>
  <c r="AJ8" i="14"/>
  <c r="AF8" i="14"/>
  <c r="AB8" i="14"/>
  <c r="X8" i="14"/>
  <c r="T8" i="14"/>
  <c r="P8" i="14"/>
  <c r="L8" i="14"/>
  <c r="H8" i="14"/>
  <c r="AN7" i="14"/>
  <c r="AJ7" i="14"/>
  <c r="AF7" i="14"/>
  <c r="AB7" i="14"/>
  <c r="X7" i="14"/>
  <c r="T7" i="14"/>
  <c r="P7" i="14"/>
  <c r="L7" i="14"/>
  <c r="H7" i="14"/>
  <c r="AN6" i="14"/>
  <c r="AJ6" i="14"/>
  <c r="AF6" i="14"/>
  <c r="AB6" i="14"/>
  <c r="X6" i="14"/>
  <c r="T6" i="14"/>
  <c r="P6" i="14"/>
  <c r="L6" i="14"/>
  <c r="H6" i="14"/>
  <c r="AN5" i="14"/>
  <c r="AJ5" i="14"/>
  <c r="AF5" i="14"/>
  <c r="AB5" i="14"/>
  <c r="X5" i="14"/>
  <c r="T5" i="14"/>
  <c r="P5" i="14"/>
  <c r="L5" i="14"/>
  <c r="H5" i="14"/>
  <c r="AN4" i="14"/>
  <c r="AJ4" i="14"/>
  <c r="AF4" i="14"/>
  <c r="AB4" i="14"/>
  <c r="X4" i="14"/>
  <c r="T4" i="14"/>
  <c r="P4" i="14"/>
  <c r="L4" i="14"/>
  <c r="H4" i="14"/>
  <c r="AP3" i="14"/>
  <c r="AQ6" i="14" s="1"/>
  <c r="AN3" i="14"/>
  <c r="AL3" i="14"/>
  <c r="AM6" i="14" s="1"/>
  <c r="AJ3" i="14"/>
  <c r="AH3" i="14"/>
  <c r="AI6" i="14" s="1"/>
  <c r="AF3" i="14"/>
  <c r="AD3" i="14"/>
  <c r="AE6" i="14" s="1"/>
  <c r="AB3" i="14"/>
  <c r="Z3" i="14"/>
  <c r="AA6" i="14" s="1"/>
  <c r="X3" i="14"/>
  <c r="V3" i="14"/>
  <c r="W6" i="14" s="1"/>
  <c r="T3" i="14"/>
  <c r="R3" i="14"/>
  <c r="S6" i="14" s="1"/>
  <c r="P3" i="14"/>
  <c r="N3" i="14"/>
  <c r="O6" i="14" s="1"/>
  <c r="L3" i="14"/>
  <c r="J3" i="14"/>
  <c r="K6" i="14" s="1"/>
  <c r="H3" i="14"/>
  <c r="T13" i="14" l="1"/>
  <c r="V4" i="14" s="1"/>
  <c r="W5" i="14" s="1"/>
  <c r="W7" i="14" s="1"/>
  <c r="AJ13" i="14"/>
  <c r="T25" i="14" s="1"/>
  <c r="AF13" i="14"/>
  <c r="AH4" i="14" s="1"/>
  <c r="AI5" i="14" s="1"/>
  <c r="AI7" i="14" s="1"/>
  <c r="X13" i="14"/>
  <c r="Z4" i="14" s="1"/>
  <c r="AA5" i="14" s="1"/>
  <c r="AA7" i="14" s="1"/>
  <c r="L13" i="14"/>
  <c r="AB13" i="14"/>
  <c r="AD4" i="14" s="1"/>
  <c r="AE5" i="14" s="1"/>
  <c r="AE7" i="14" s="1"/>
  <c r="P13" i="14"/>
  <c r="T20" i="14" s="1"/>
  <c r="H13" i="14"/>
  <c r="T18" i="14" s="1"/>
  <c r="AN13" i="14"/>
  <c r="AP4" i="14" s="1"/>
  <c r="AQ5" i="14" s="1"/>
  <c r="AQ7" i="14" s="1"/>
  <c r="D13" i="14"/>
  <c r="T17" i="14" s="1"/>
  <c r="T19" i="14"/>
  <c r="N4" i="14"/>
  <c r="O5" i="14" s="1"/>
  <c r="O7" i="14" s="1"/>
  <c r="R4" i="14" l="1"/>
  <c r="S5" i="14" s="1"/>
  <c r="S7" i="14" s="1"/>
  <c r="S8" i="14" s="1"/>
  <c r="S9" i="14" s="1"/>
  <c r="J4" i="14"/>
  <c r="K5" i="14" s="1"/>
  <c r="K7" i="14" s="1"/>
  <c r="K8" i="14" s="1"/>
  <c r="K9" i="14" s="1"/>
  <c r="T21" i="14"/>
  <c r="AL4" i="14"/>
  <c r="AM5" i="14" s="1"/>
  <c r="AM7" i="14" s="1"/>
  <c r="AM11" i="14" s="1"/>
  <c r="T22" i="14"/>
  <c r="T24" i="14"/>
  <c r="T26" i="14"/>
  <c r="T23" i="14"/>
  <c r="F4" i="14"/>
  <c r="G5" i="14" s="1"/>
  <c r="G7" i="14" s="1"/>
  <c r="G8" i="14" s="1"/>
  <c r="G9" i="14" s="1"/>
  <c r="G9" i="13" s="1"/>
  <c r="K11" i="14"/>
  <c r="AQ8" i="14"/>
  <c r="AQ9" i="14" s="1"/>
  <c r="AQ11" i="14"/>
  <c r="AE11" i="14"/>
  <c r="AE8" i="14"/>
  <c r="AE9" i="14" s="1"/>
  <c r="AI8" i="14"/>
  <c r="AI9" i="14" s="1"/>
  <c r="AI11" i="14"/>
  <c r="AA8" i="14"/>
  <c r="AA9" i="14" s="1"/>
  <c r="AA11" i="14"/>
  <c r="W11" i="14"/>
  <c r="W8" i="14"/>
  <c r="W9" i="14" s="1"/>
  <c r="O11" i="14"/>
  <c r="O8" i="14"/>
  <c r="O9" i="14" s="1"/>
  <c r="S11" i="14" l="1"/>
  <c r="T27" i="14"/>
  <c r="U18" i="14" s="1"/>
  <c r="W19" i="14" s="1"/>
  <c r="W21" i="14" s="1"/>
  <c r="W25" i="14" s="1"/>
  <c r="AM8" i="14"/>
  <c r="AM9" i="14" s="1"/>
  <c r="G11" i="14"/>
  <c r="H9" i="13" s="1"/>
  <c r="W22" i="14" l="1"/>
  <c r="W23" i="14" s="1"/>
</calcChain>
</file>

<file path=xl/sharedStrings.xml><?xml version="1.0" encoding="utf-8"?>
<sst xmlns="http://schemas.openxmlformats.org/spreadsheetml/2006/main" count="349" uniqueCount="244">
  <si>
    <t>CNPJ</t>
  </si>
  <si>
    <t>Número do Termo de Parceria</t>
  </si>
  <si>
    <t>Número do Processo</t>
  </si>
  <si>
    <t>Tipologia</t>
  </si>
  <si>
    <t>Nome Fantasia</t>
  </si>
  <si>
    <t>Início do Termo de Parceria</t>
  </si>
  <si>
    <t>Vigência do Termo de Parceria</t>
  </si>
  <si>
    <t>Distrito</t>
  </si>
  <si>
    <t>Cômodos e mobiliários estão sendo utilizados no semestre conforme o aprovado no Plano de Trabalho</t>
  </si>
  <si>
    <t xml:space="preserve">Cardápio elaborado nos termos do Manual Prático de Alimentação da SMADS e com participação dos usuários do serviço </t>
  </si>
  <si>
    <t>DIMENSÃO</t>
  </si>
  <si>
    <t xml:space="preserve">Estrutura física e administrativa </t>
  </si>
  <si>
    <t>Serviços, processos ou atividades</t>
  </si>
  <si>
    <t>Produtos ou resultados</t>
  </si>
  <si>
    <t>Recursos humanos</t>
  </si>
  <si>
    <t>DEMONSTRAÇÃO DO ALCANCE DAS METAS</t>
  </si>
  <si>
    <t>RESULTADO FINAL</t>
  </si>
  <si>
    <t>INDICADORES SEMESTRAIS</t>
  </si>
  <si>
    <t>1.</t>
  </si>
  <si>
    <t>2.</t>
  </si>
  <si>
    <t>3.</t>
  </si>
  <si>
    <t>4.</t>
  </si>
  <si>
    <t>5.</t>
  </si>
  <si>
    <t>6.</t>
  </si>
  <si>
    <t>7.</t>
  </si>
  <si>
    <t>8.</t>
  </si>
  <si>
    <t>9.</t>
  </si>
  <si>
    <t>10.</t>
  </si>
  <si>
    <t>11.</t>
  </si>
  <si>
    <t>12.</t>
  </si>
  <si>
    <t>13.</t>
  </si>
  <si>
    <t>15.</t>
  </si>
  <si>
    <t>14.</t>
  </si>
  <si>
    <t>Data</t>
  </si>
  <si>
    <t>PRINCIPAIS AÇÕES EFETUADAS PARA ATINGIMENTO DAS METAS E DO OBJETO DA PARCERIA</t>
  </si>
  <si>
    <t>SAS</t>
  </si>
  <si>
    <t>RESPONSÁVEL PELA AVALIAÇÃO</t>
  </si>
  <si>
    <t>Nome da OSC</t>
  </si>
  <si>
    <t>DADOS DA ORGANIZAÇÃO DA SOCIEDADE CIVIL PARCEIRA (OSC)</t>
  </si>
  <si>
    <t>Média da Capacidade Contratada</t>
  </si>
  <si>
    <t>Relatório Técnico Semestral de Monitoramento e Avaliação da Parceria</t>
  </si>
  <si>
    <t>Semestre</t>
  </si>
  <si>
    <t>JUSTIFICATIVAS APRESENTADAS PELA ORGANIZAÇÃO PARCEIRA PARA METAS NÃO ATINGIDAS</t>
  </si>
  <si>
    <t>Responsável pela Comissão de Monitoramento e Avaliação</t>
  </si>
  <si>
    <t>Assinatura</t>
  </si>
  <si>
    <t>Média total:</t>
  </si>
  <si>
    <t>Nome do gestor da parceria</t>
  </si>
  <si>
    <t>PARECER TÉCNICO</t>
  </si>
  <si>
    <t>ANÁLISE DAS AUDITORIAS REALIZADAS PELOS CONTROLES INTERNO E EXTERNO (SE HOUVER)</t>
  </si>
  <si>
    <t>Análise das auditorias realizadas pelos controles interno e externo (se houver), no âmbito da fiscalização preventiva, bem como de suas conclusões e das medidas que tomaram em decorrência dessas auditorias</t>
  </si>
  <si>
    <t>Descreva sucintamente as atividades e metas estabelecidas com vistas à implantação do serviço/projeto</t>
  </si>
  <si>
    <t xml:space="preserve">Análise das atividades realizadas, com base nas visitas técnicas, das ações realizadas e do cumprimento das metas de acordo com a totalidade dos indicadores e parâmetros, bem como do impacto do benefício social obtido em razão da execução do objeto até o período
</t>
  </si>
  <si>
    <t>ANÁLISE DO PARECER TÉCNICO DO AJUSTE FINANCEIRO MENSAL</t>
  </si>
  <si>
    <r>
      <t>Análise do relatório elaborado pela equipe responsável pelas atribuições financeiras das parcerias da SAS com os valores efetivamente transferidos pela SMADS, as despesas realizadas, os custos indiretos, as sobras de recursos financeiros, incluindo as aplicações financeiras</t>
    </r>
    <r>
      <rPr>
        <b/>
        <sz val="9"/>
        <color rgb="FFFF0000"/>
        <rFont val="Arial"/>
        <family val="2"/>
      </rPr>
      <t xml:space="preserve"> </t>
    </r>
    <r>
      <rPr>
        <b/>
        <sz val="9"/>
        <color theme="4" tint="-0.499984740745262"/>
        <rFont val="Arial"/>
        <family val="2"/>
      </rPr>
      <t xml:space="preserve">do fundo de provisão, e eventuais valores devolvidos aos cofres públicos
</t>
    </r>
  </si>
  <si>
    <t>Disponibilidade de materiais e artigos socioeducativos, pedagógicos, lúdicos e esportivos para realização das atividades, bem como de insumos que garantam as ofertas específicas da tipologia do serviço, previstos no Plano de Trabalho</t>
  </si>
  <si>
    <t>Cômodos e mobiliários se encontram em perfeitas condições de uso</t>
  </si>
  <si>
    <t>Percentual de Relatórios, Prontuários, Plano de Desenvolvimento do Usuário- PDU (usuários da PSB) / Plano Individual de Atendimento - PIA (usuários da PSE) / Plano de Desenvolvimento Familiar - PDF elaborados ou atualizados no semestre</t>
  </si>
  <si>
    <t xml:space="preserve">Número de usuários atendidos / capacidade parceirizada do serviço </t>
  </si>
  <si>
    <t>Execução das atividades previstas no Plano de Ação Semestral, compreendendo todas as suas dimensões.</t>
  </si>
  <si>
    <t xml:space="preserve">Implantação de mecanismos de apuração da satisfação dos usuários do serviço e de canais de participação dos usuários na elaboração do Plano de Ação </t>
  </si>
  <si>
    <t>Adequação da força de trabalho, no semestre, ao quadro de recursos humanos previsto na legislação concernente à tipificação</t>
  </si>
  <si>
    <t>Percentual de profissionais que participaram de ao menos uma capacitação/ atualização de conhecimento no semestre, ofertada pela OSC, pela SMADS ou outras instituições</t>
  </si>
  <si>
    <t>1º semestre</t>
  </si>
  <si>
    <t>2º semestre</t>
  </si>
  <si>
    <t>3º semestre</t>
  </si>
  <si>
    <t>4º semestre</t>
  </si>
  <si>
    <t>5º semestre</t>
  </si>
  <si>
    <t>6º semestre</t>
  </si>
  <si>
    <t>7º semestre</t>
  </si>
  <si>
    <t>8º semestre</t>
  </si>
  <si>
    <t>9º semestre</t>
  </si>
  <si>
    <t>10º semestre</t>
  </si>
  <si>
    <t>Cálculos</t>
  </si>
  <si>
    <t>Subprefeitura</t>
  </si>
  <si>
    <t>Distritos</t>
  </si>
  <si>
    <t>Tipologias</t>
  </si>
  <si>
    <t>Proteção</t>
  </si>
  <si>
    <t>Pontos</t>
  </si>
  <si>
    <t>Relatório Final</t>
  </si>
  <si>
    <t>Aricanduva/Vila Formosa</t>
  </si>
  <si>
    <t>Água Rasa</t>
  </si>
  <si>
    <t>Atende</t>
  </si>
  <si>
    <t>PSE</t>
  </si>
  <si>
    <t>Butantã</t>
  </si>
  <si>
    <t>Alto de Pinheiros</t>
  </si>
  <si>
    <t>Autonomia em foco</t>
  </si>
  <si>
    <t>Campo Limpo</t>
  </si>
  <si>
    <t>Anhanguera</t>
  </si>
  <si>
    <t>Bagageiro</t>
  </si>
  <si>
    <t>Capela do Socorro</t>
  </si>
  <si>
    <t>Aricanduva</t>
  </si>
  <si>
    <t>CA I 16h</t>
  </si>
  <si>
    <t>Casa Verde</t>
  </si>
  <si>
    <t>Artur Alvim</t>
  </si>
  <si>
    <t xml:space="preserve">CA II – 24 horas
</t>
  </si>
  <si>
    <t>Cidade Ademar</t>
  </si>
  <si>
    <t>Barra Funda</t>
  </si>
  <si>
    <t>CAE Catadores</t>
  </si>
  <si>
    <t>Cidade Tiradentes</t>
  </si>
  <si>
    <t>Bela Vista</t>
  </si>
  <si>
    <t>CAE Convalescentes</t>
  </si>
  <si>
    <t>Ermelino Matarazzo</t>
  </si>
  <si>
    <t>Belém</t>
  </si>
  <si>
    <t>CAE Famílias</t>
  </si>
  <si>
    <t>Freguesia do Ó/Brasilândia</t>
  </si>
  <si>
    <t>Bom Retiro</t>
  </si>
  <si>
    <t>CAE Idosos</t>
  </si>
  <si>
    <t>Guaianases</t>
  </si>
  <si>
    <t>Brás</t>
  </si>
  <si>
    <t>CAE Imigrantes</t>
  </si>
  <si>
    <t>Ipiranga</t>
  </si>
  <si>
    <t>Brasilândia</t>
  </si>
  <si>
    <t>CAE Mulheres em Situação de Violência</t>
  </si>
  <si>
    <t>Itaim Paulista</t>
  </si>
  <si>
    <t>CAE para Mulheres</t>
  </si>
  <si>
    <t>Itaquera</t>
  </si>
  <si>
    <t>Cachoeirinha</t>
  </si>
  <si>
    <t>CAE para Mulheres Gestantes</t>
  </si>
  <si>
    <t>Jabaquara</t>
  </si>
  <si>
    <t>Cambuci</t>
  </si>
  <si>
    <t>CAE Trans</t>
  </si>
  <si>
    <t>Jaçanã/Tremembé</t>
  </si>
  <si>
    <t>Campo Belo</t>
  </si>
  <si>
    <t>Casa Lar</t>
  </si>
  <si>
    <t>Lapa</t>
  </si>
  <si>
    <t>Campo Grande</t>
  </si>
  <si>
    <t>CCA - Centro para Crianças e Adolescentes com atendimentos de 06 a 14 anos e 11 meses</t>
  </si>
  <si>
    <t>PSB</t>
  </si>
  <si>
    <t>M'Boi Mirim</t>
  </si>
  <si>
    <t>CCINTER - Centro de Convivência Intergeracional</t>
  </si>
  <si>
    <t>Mooca</t>
  </si>
  <si>
    <t>Cangaíba</t>
  </si>
  <si>
    <t>CDCM - Centro de Defesa e de Convivência da Mulher</t>
  </si>
  <si>
    <t>Parelheiros</t>
  </si>
  <si>
    <t>Capão Redondo</t>
  </si>
  <si>
    <t>CEDESP - Centro de Desenvolvimento Social e Produtivo para Adolescentes, Jovens e Adultos</t>
  </si>
  <si>
    <t>Penha</t>
  </si>
  <si>
    <t>Carrão</t>
  </si>
  <si>
    <t>Centro de Capacitação Técnica para Adultos em Situação de Rua</t>
  </si>
  <si>
    <t>Perus</t>
  </si>
  <si>
    <t xml:space="preserve">Centro Dia do Idoso </t>
  </si>
  <si>
    <t>Pinheiros</t>
  </si>
  <si>
    <t>Circo Escola</t>
  </si>
  <si>
    <t>Pirituba/Jaraguá</t>
  </si>
  <si>
    <t>Cidade Dutra</t>
  </si>
  <si>
    <t>CJ - Centro para a Juventude</t>
  </si>
  <si>
    <t>Santana/Tucuruvi</t>
  </si>
  <si>
    <t>Cidade Líder</t>
  </si>
  <si>
    <t>Clube da Turma</t>
  </si>
  <si>
    <t>Santo Amaro</t>
  </si>
  <si>
    <t>CRD - Centro de Referência e Defesa da Diversidade</t>
  </si>
  <si>
    <t>São Mateus</t>
  </si>
  <si>
    <t>Consolação</t>
  </si>
  <si>
    <t>CRECI - Centro de Referência do Idoso</t>
  </si>
  <si>
    <t>São Miguel Paulista</t>
  </si>
  <si>
    <t>Cursino</t>
  </si>
  <si>
    <t>CTA - Centros Temporários de Acolhimento</t>
  </si>
  <si>
    <t>Sapopemba</t>
  </si>
  <si>
    <t>Família Acolhedora</t>
  </si>
  <si>
    <t>Sé</t>
  </si>
  <si>
    <t>Freguesia do Ó</t>
  </si>
  <si>
    <t>Família em foco</t>
  </si>
  <si>
    <t>Vila Maria/Vila Guilherme</t>
  </si>
  <si>
    <t>Grajaú</t>
  </si>
  <si>
    <t xml:space="preserve">ILPI - Instituição de Longa Permanência para Idoso </t>
  </si>
  <si>
    <t>Vila Mariana</t>
  </si>
  <si>
    <t xml:space="preserve">MSE - Serviço de Medidas Socioeducativas em Meio Aberto </t>
  </si>
  <si>
    <t>Vila Prudente</t>
  </si>
  <si>
    <t>Iguatemi</t>
  </si>
  <si>
    <t xml:space="preserve">NAISPcD - Núcleo de Apoio à Inclusão Social para pessoas com Deficiência  </t>
  </si>
  <si>
    <t>NCI - Núcleo de Convivência de Idosos</t>
  </si>
  <si>
    <t>Itaim Bibi</t>
  </si>
  <si>
    <t>NPJ - Núcleo de Proteção Jurídico Social e Apoio Psicológico</t>
  </si>
  <si>
    <t>Núcleos de Convivência com Restaurante Comunitário para Adultos em Situação de Rua</t>
  </si>
  <si>
    <t>Núcleos de Convivência para adultos em Situação de Rua</t>
  </si>
  <si>
    <t xml:space="preserve">República Jovem </t>
  </si>
  <si>
    <t>Jaçanã</t>
  </si>
  <si>
    <t>República</t>
  </si>
  <si>
    <t>Jaguara</t>
  </si>
  <si>
    <t>Residência Inclusiva - Serviço de Acolhimento Institucional para Jovens e Adultos com Deficiência</t>
  </si>
  <si>
    <t>Jaguaré</t>
  </si>
  <si>
    <t>Restaurante Escola</t>
  </si>
  <si>
    <t>Jaraguá</t>
  </si>
  <si>
    <t>SAICA - Serviço de Acolhimento Institucional para Crianças e Adolescentes</t>
  </si>
  <si>
    <t>Jardim Ângela</t>
  </si>
  <si>
    <t>SAICA 0 a 6 - Serviço de Acolhimento Institucional para Crianças</t>
  </si>
  <si>
    <t>Jardim Helena</t>
  </si>
  <si>
    <t>SAICA Central de Vaga - Serviço de Acolhimento Institucional para Crianças para apoio à central de vagas da SMADS</t>
  </si>
  <si>
    <t>Jardim Paulista</t>
  </si>
  <si>
    <t>SASF e PSB no Domicílio</t>
  </si>
  <si>
    <t>Jardim São Luís</t>
  </si>
  <si>
    <t>SEAS - Serviço de Abordagem Social à População de Rua</t>
  </si>
  <si>
    <t>José Bonifácio</t>
  </si>
  <si>
    <t>Serviço de Alimentação Domiciliar para a Pessoa Idosa</t>
  </si>
  <si>
    <t>Lajeado</t>
  </si>
  <si>
    <t>Serviço de Inclusão Social e Produtiva</t>
  </si>
  <si>
    <t xml:space="preserve">Serviço de Proteção Social à Criança e Adolescente Vítima de Violência </t>
  </si>
  <si>
    <t>Liberdade</t>
  </si>
  <si>
    <t>Serviço Proteção Social Básica no Domicílio para Pessoas com Deficiência e Idosas</t>
  </si>
  <si>
    <t>Limão</t>
  </si>
  <si>
    <t>Mandaqui</t>
  </si>
  <si>
    <t>Marsilac</t>
  </si>
  <si>
    <t>Moema</t>
  </si>
  <si>
    <t>Morumbi</t>
  </si>
  <si>
    <t>Pari</t>
  </si>
  <si>
    <t>Parque do Carmo</t>
  </si>
  <si>
    <t>Pedreira</t>
  </si>
  <si>
    <t>Perdizes</t>
  </si>
  <si>
    <t>Pirituba</t>
  </si>
  <si>
    <t>Ponte Rasa</t>
  </si>
  <si>
    <t>Raposo Tavares</t>
  </si>
  <si>
    <t>Rio Pequeno</t>
  </si>
  <si>
    <t>Sacomã</t>
  </si>
  <si>
    <t>Santa Cecília</t>
  </si>
  <si>
    <t>Santana</t>
  </si>
  <si>
    <t>São Domingos</t>
  </si>
  <si>
    <t>São Lucas</t>
  </si>
  <si>
    <t>São Miguel</t>
  </si>
  <si>
    <t>São Rafael</t>
  </si>
  <si>
    <t>Saúde</t>
  </si>
  <si>
    <t>Socorro</t>
  </si>
  <si>
    <t>Tatuapé</t>
  </si>
  <si>
    <t>Tremembé</t>
  </si>
  <si>
    <t>Tucuruvi</t>
  </si>
  <si>
    <t>Vila Andrade</t>
  </si>
  <si>
    <t>Vila Curuçá</t>
  </si>
  <si>
    <t>Vila Formosa</t>
  </si>
  <si>
    <t>Vila Guilherme</t>
  </si>
  <si>
    <t>Vila Jacuí</t>
  </si>
  <si>
    <t>Vila Leopoldina</t>
  </si>
  <si>
    <t>Vila Maria</t>
  </si>
  <si>
    <t>Vila Matilde</t>
  </si>
  <si>
    <t>Vila Medeiros</t>
  </si>
  <si>
    <t>Vila Sônia</t>
  </si>
  <si>
    <t>1.1 Cômodos e mobiliários estão sendo utilizados no semestre conforme o aprovado no Plano de Trabalho</t>
  </si>
  <si>
    <t>1.2 Disponibilidade de materiais e artigos socioeducativos, pedagógicos, lúdicos e esportivos para realização das atividades, bem como de insumos que garantam as ofertas específicas da tipologia do serviço, previstos no Plano de Trabalho</t>
  </si>
  <si>
    <t>1.3 Cômodos e mobiliários se encontram em perfeitas condições de uso</t>
  </si>
  <si>
    <t>2.1 Percentual de Relatórios, Prontuários, Plano de Desenvolvimento do Usuário- PDU (usuários da PSB) / Plano Individual de Atendimento - PIA (usuários da PSE) / Plano de Desenvolvimento Familiar - PDF elaborados ou atualizados no semestre</t>
  </si>
  <si>
    <t xml:space="preserve">3.1 Número de usuários atendidos / capacidade parceirizada do serviço </t>
  </si>
  <si>
    <t xml:space="preserve">3.2 Cardápio elaborado nos termos do Manual Prático de Alimentação da SMADS e com participação dos usuários do serviço </t>
  </si>
  <si>
    <t>3.3 Execução das atividades previstas no Plano de Ação Semestral, compreendendo todas as suas dimensões.</t>
  </si>
  <si>
    <t xml:space="preserve">3.4 Implantação de mecanismos de apuração da satisfação dos usuários do serviço e de canais de participação dos usuários na elaboração do Plano de Ação </t>
  </si>
  <si>
    <t>4.1 Percentual de profissionais que participaram de ao menos uma capacitação/ atualização de conhecimento no semestre, ofertada pela OSC, pela SMADS ou outras instituições</t>
  </si>
  <si>
    <t>4.2 Adequação da força de trabalho, no semestre, ao quadro de recursos humanos previsto na legislação concernente à tipificação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</si>
</sst>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5" x14ac:knownFonts="1">
    <font>
      <sz val="12"/>
      <color theme="1"/>
      <name val="Calibri"/>
      <family val="2"/>
      <scheme val="minor"/>
    </font>
    <font>
      <sz val="12"/>
      <color theme="1"/>
      <name val="Calibri"/>
      <family val="2"/>
      <scheme val="minor"/>
    </font>
    <font>
      <sz val="12"/>
      <color theme="1"/>
      <name val="Century Gothic"/>
      <family val="2"/>
    </font>
    <font>
      <b/>
      <sz val="22"/>
      <color theme="4" tint="-0.499984740745262"/>
      <name val="Arial"/>
      <family val="2"/>
    </font>
    <font>
      <b/>
      <sz val="10"/>
      <color theme="4" tint="-0.499984740745262"/>
      <name val="Arial"/>
      <family val="2"/>
    </font>
    <font>
      <b/>
      <sz val="11"/>
      <color theme="0"/>
      <name val="Arial"/>
      <family val="2"/>
    </font>
    <font>
      <sz val="9"/>
      <color theme="1"/>
      <name val="Arial"/>
      <family val="2"/>
    </font>
    <font>
      <sz val="9"/>
      <color theme="4" tint="-0.499984740745262"/>
      <name val="Arial"/>
      <family val="2"/>
    </font>
    <font>
      <b/>
      <sz val="9"/>
      <color theme="4" tint="-0.499984740745262"/>
      <name val="Arial"/>
      <family val="2"/>
    </font>
    <font>
      <b/>
      <sz val="20"/>
      <color theme="4" tint="-0.499984740745262"/>
      <name val="Arial"/>
      <family val="2"/>
    </font>
    <font>
      <b/>
      <sz val="9"/>
      <color rgb="FFFF0000"/>
      <name val="Arial"/>
      <family val="2"/>
    </font>
    <font>
      <b/>
      <sz val="9"/>
      <color theme="4" tint="-0.499984740745262"/>
      <name val="Calibri"/>
      <family val="2"/>
      <scheme val="minor"/>
    </font>
    <font>
      <b/>
      <sz val="12"/>
      <color theme="1"/>
      <name val="Calibri"/>
      <family val="2"/>
      <scheme val="minor"/>
    </font>
    <font>
      <sz val="12"/>
      <color rgb="FF000000"/>
      <name val="Calibri"/>
      <family val="2"/>
      <scheme val="minor"/>
    </font>
    <font>
      <sz val="12"/>
      <name val="Century Gothic"/>
      <family val="2"/>
    </font>
  </fonts>
  <fills count="1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style="thin">
        <color theme="0" tint="-0.34998626667073579"/>
      </bottom>
      <diagonal/>
    </border>
    <border>
      <left/>
      <right style="thick">
        <color theme="0" tint="-0.34998626667073579"/>
      </right>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ck">
        <color theme="0" tint="-0.34998626667073579"/>
      </left>
      <right/>
      <top style="thin">
        <color theme="0" tint="-0.34998626667073579"/>
      </top>
      <bottom/>
      <diagonal/>
    </border>
    <border>
      <left/>
      <right style="thick">
        <color theme="0" tint="-0.34998626667073579"/>
      </right>
      <top style="thin">
        <color theme="0" tint="-0.34998626667073579"/>
      </top>
      <bottom/>
      <diagonal/>
    </border>
    <border>
      <left style="thick">
        <color theme="0" tint="-0.34998626667073579"/>
      </left>
      <right/>
      <top style="thin">
        <color theme="0" tint="-0.34998626667073579"/>
      </top>
      <bottom style="thin">
        <color theme="0" tint="-0.34998626667073579"/>
      </bottom>
      <diagonal/>
    </border>
    <border>
      <left/>
      <right style="thick">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right style="thick">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ck">
        <color theme="0" tint="-0.34998626667073579"/>
      </left>
      <right/>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41">
    <xf numFmtId="0" fontId="0" fillId="0" borderId="0" xfId="0"/>
    <xf numFmtId="0" fontId="2" fillId="0" borderId="0" xfId="0" applyFont="1" applyAlignment="1">
      <alignment wrapText="1"/>
    </xf>
    <xf numFmtId="0" fontId="4" fillId="2" borderId="1" xfId="0" applyFont="1" applyFill="1" applyBorder="1" applyAlignment="1">
      <alignment horizontal="left" vertical="center" wrapText="1"/>
    </xf>
    <xf numFmtId="0" fontId="4" fillId="2" borderId="13" xfId="0" applyFont="1" applyFill="1" applyBorder="1" applyAlignment="1">
      <alignment vertical="center" wrapText="1"/>
    </xf>
    <xf numFmtId="0" fontId="4" fillId="2" borderId="1" xfId="0" applyFont="1" applyFill="1" applyBorder="1" applyAlignment="1">
      <alignment vertical="center" wrapText="1"/>
    </xf>
    <xf numFmtId="0" fontId="4" fillId="2" borderId="13" xfId="0" applyFont="1" applyFill="1" applyBorder="1" applyAlignment="1">
      <alignment horizontal="lef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6" borderId="3" xfId="0" applyFont="1" applyFill="1" applyBorder="1" applyAlignment="1">
      <alignment vertical="center" wrapText="1"/>
    </xf>
    <xf numFmtId="0" fontId="6" fillId="0" borderId="14" xfId="0" applyFont="1" applyBorder="1" applyAlignment="1" applyProtection="1">
      <alignment vertical="center" wrapText="1"/>
      <protection locked="0"/>
    </xf>
    <xf numFmtId="0" fontId="6" fillId="0" borderId="15" xfId="0" applyFont="1" applyBorder="1" applyAlignment="1" applyProtection="1">
      <alignment horizontal="center" vertical="center" wrapText="1"/>
      <protection locked="0"/>
    </xf>
    <xf numFmtId="0" fontId="0" fillId="3"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11" fillId="0" borderId="0" xfId="0" applyFont="1" applyAlignment="1">
      <alignment wrapText="1"/>
    </xf>
    <xf numFmtId="43" fontId="0" fillId="3" borderId="0" xfId="2" applyFont="1" applyFill="1"/>
    <xf numFmtId="0" fontId="0" fillId="7" borderId="0" xfId="0" quotePrefix="1" applyFill="1"/>
    <xf numFmtId="43" fontId="0" fillId="7" borderId="0" xfId="2" applyFont="1" applyFill="1"/>
    <xf numFmtId="43" fontId="0" fillId="8" borderId="0" xfId="2" applyFont="1" applyFill="1"/>
    <xf numFmtId="43" fontId="0" fillId="9" borderId="0" xfId="2" applyFont="1" applyFill="1"/>
    <xf numFmtId="43" fontId="0" fillId="10" borderId="0" xfId="2" applyFont="1" applyFill="1"/>
    <xf numFmtId="43" fontId="0" fillId="11" borderId="0" xfId="2" applyFont="1" applyFill="1"/>
    <xf numFmtId="43" fontId="0" fillId="12" borderId="0" xfId="2" applyFont="1" applyFill="1"/>
    <xf numFmtId="43" fontId="0" fillId="13" borderId="0" xfId="2" applyFont="1" applyFill="1"/>
    <xf numFmtId="43" fontId="0" fillId="14" borderId="0" xfId="2" applyFont="1" applyFill="1"/>
    <xf numFmtId="43" fontId="0" fillId="15" borderId="0" xfId="2" applyFont="1" applyFill="1"/>
    <xf numFmtId="0" fontId="8" fillId="6" borderId="0" xfId="0" applyFont="1" applyFill="1" applyAlignment="1">
      <alignment horizontal="left" vertical="center" wrapText="1"/>
    </xf>
    <xf numFmtId="0" fontId="11" fillId="3" borderId="0" xfId="0" applyFont="1" applyFill="1" applyAlignment="1">
      <alignment wrapText="1"/>
    </xf>
    <xf numFmtId="41" fontId="0" fillId="3" borderId="0" xfId="2" applyNumberFormat="1" applyFont="1" applyFill="1"/>
    <xf numFmtId="41" fontId="0" fillId="7" borderId="0" xfId="2" applyNumberFormat="1" applyFont="1" applyFill="1"/>
    <xf numFmtId="41" fontId="0" fillId="8" borderId="0" xfId="2" applyNumberFormat="1" applyFont="1" applyFill="1"/>
    <xf numFmtId="41" fontId="0" fillId="11" borderId="0" xfId="2" applyNumberFormat="1" applyFont="1" applyFill="1"/>
    <xf numFmtId="41" fontId="0" fillId="12" borderId="0" xfId="2" applyNumberFormat="1" applyFont="1" applyFill="1"/>
    <xf numFmtId="41" fontId="0" fillId="13" borderId="0" xfId="2" applyNumberFormat="1" applyFont="1" applyFill="1"/>
    <xf numFmtId="41" fontId="0" fillId="14" borderId="0" xfId="2" applyNumberFormat="1" applyFont="1" applyFill="1"/>
    <xf numFmtId="41" fontId="0" fillId="15" borderId="0" xfId="2" applyNumberFormat="1" applyFont="1" applyFill="1"/>
    <xf numFmtId="41" fontId="0" fillId="3" borderId="0" xfId="0" applyNumberFormat="1" applyFill="1"/>
    <xf numFmtId="0" fontId="8" fillId="0" borderId="0" xfId="0" applyFont="1" applyAlignment="1">
      <alignment vertical="center" wrapText="1"/>
    </xf>
    <xf numFmtId="0" fontId="8" fillId="3" borderId="0" xfId="0" applyFont="1" applyFill="1" applyAlignment="1">
      <alignment vertical="center" wrapText="1"/>
    </xf>
    <xf numFmtId="0" fontId="12" fillId="0" borderId="0" xfId="0" applyFont="1"/>
    <xf numFmtId="1" fontId="0" fillId="0" borderId="0" xfId="0" applyNumberFormat="1"/>
    <xf numFmtId="0" fontId="0" fillId="0" borderId="0" xfId="0" applyAlignment="1">
      <alignment vertical="top" wrapText="1"/>
    </xf>
    <xf numFmtId="0" fontId="0" fillId="16" borderId="0" xfId="0" applyFill="1" applyAlignment="1">
      <alignment vertical="top" wrapText="1"/>
    </xf>
    <xf numFmtId="0" fontId="13" fillId="0" borderId="0" xfId="0" applyFont="1" applyAlignment="1">
      <alignment vertical="top" wrapText="1"/>
    </xf>
    <xf numFmtId="0" fontId="6" fillId="0" borderId="3" xfId="0" applyFont="1" applyBorder="1" applyAlignment="1" applyProtection="1">
      <alignment horizontal="center" vertical="center" wrapText="1"/>
      <protection locked="0"/>
    </xf>
    <xf numFmtId="9" fontId="2" fillId="0" borderId="6" xfId="1" applyFont="1" applyBorder="1" applyAlignment="1" applyProtection="1">
      <alignment vertical="center" wrapText="1"/>
      <protection hidden="1"/>
    </xf>
    <xf numFmtId="0" fontId="14" fillId="6" borderId="19" xfId="0" applyFont="1" applyFill="1" applyBorder="1" applyAlignment="1" applyProtection="1">
      <alignment vertical="center" wrapText="1"/>
      <protection hidden="1"/>
    </xf>
    <xf numFmtId="0" fontId="4" fillId="0" borderId="24" xfId="0" applyFont="1" applyBorder="1" applyAlignment="1" applyProtection="1">
      <alignment vertical="center" wrapText="1"/>
      <protection locked="0"/>
    </xf>
    <xf numFmtId="9" fontId="7" fillId="0" borderId="1" xfId="1" applyFont="1" applyFill="1" applyBorder="1" applyAlignment="1" applyProtection="1">
      <alignment horizontal="center" vertical="center" wrapText="1"/>
      <protection locked="0"/>
    </xf>
    <xf numFmtId="9" fontId="7" fillId="3" borderId="1" xfId="1" applyFont="1" applyFill="1" applyBorder="1" applyAlignment="1" applyProtection="1">
      <alignment horizontal="center" vertical="center" wrapText="1"/>
      <protection locked="0"/>
    </xf>
    <xf numFmtId="0" fontId="6" fillId="3" borderId="3"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3" borderId="18"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3" borderId="18"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19" xfId="0" applyFont="1" applyFill="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8" fillId="3" borderId="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5" fillId="4" borderId="18"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3" borderId="3" xfId="0" applyFont="1" applyFill="1" applyBorder="1" applyAlignment="1">
      <alignment vertical="center" wrapText="1"/>
    </xf>
    <xf numFmtId="0" fontId="11" fillId="0" borderId="5" xfId="0" applyFont="1" applyBorder="1" applyAlignment="1">
      <alignment wrapText="1"/>
    </xf>
    <xf numFmtId="0" fontId="6" fillId="3" borderId="3"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wrapText="1"/>
      <protection locked="0"/>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8" fillId="0" borderId="3" xfId="0" applyFont="1" applyBorder="1" applyAlignment="1">
      <alignment vertical="center" wrapText="1"/>
    </xf>
    <xf numFmtId="0" fontId="6" fillId="0" borderId="3"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8" fillId="3" borderId="5" xfId="0" applyFont="1" applyFill="1" applyBorder="1" applyAlignment="1">
      <alignment vertical="center" wrapText="1"/>
    </xf>
    <xf numFmtId="0" fontId="6" fillId="3" borderId="3"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8" fillId="0" borderId="5" xfId="0" applyFont="1" applyBorder="1" applyAlignment="1">
      <alignment vertical="center" wrapText="1"/>
    </xf>
    <xf numFmtId="0" fontId="6" fillId="0" borderId="3"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9"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5" fillId="4" borderId="1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4" fillId="2" borderId="2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4" fillId="2" borderId="27"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25" xfId="0" applyFont="1" applyFill="1" applyBorder="1" applyAlignment="1" applyProtection="1">
      <alignment horizontal="center" vertical="center" wrapText="1"/>
      <protection hidden="1"/>
    </xf>
    <xf numFmtId="0" fontId="5" fillId="4" borderId="1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2" borderId="18"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5" fillId="5" borderId="18"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3"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0" fillId="9" borderId="0" xfId="0" applyFill="1" applyAlignment="1">
      <alignment horizontal="center"/>
    </xf>
    <xf numFmtId="0" fontId="0" fillId="12" borderId="0" xfId="0" applyFill="1" applyAlignment="1">
      <alignment horizontal="center"/>
    </xf>
    <xf numFmtId="0" fontId="0" fillId="13" borderId="0" xfId="0" applyFill="1" applyAlignment="1">
      <alignment horizontal="center"/>
    </xf>
    <xf numFmtId="0" fontId="0" fillId="14" borderId="0" xfId="0" applyFill="1" applyAlignment="1">
      <alignment horizontal="center"/>
    </xf>
    <xf numFmtId="0" fontId="0" fillId="15" borderId="0" xfId="0" applyFill="1" applyAlignment="1">
      <alignment horizontal="center"/>
    </xf>
    <xf numFmtId="0" fontId="0" fillId="10" borderId="0" xfId="0" applyFill="1" applyAlignment="1">
      <alignment horizontal="center"/>
    </xf>
    <xf numFmtId="0" fontId="0" fillId="11" borderId="0" xfId="0" applyFill="1" applyAlignment="1">
      <alignment horizontal="center"/>
    </xf>
    <xf numFmtId="0" fontId="8" fillId="6" borderId="3" xfId="0" applyFont="1" applyFill="1" applyBorder="1" applyAlignment="1">
      <alignment horizontal="left" vertical="center" wrapText="1"/>
    </xf>
    <xf numFmtId="0" fontId="8" fillId="6" borderId="5" xfId="0" applyFont="1" applyFill="1" applyBorder="1" applyAlignment="1">
      <alignment horizontal="left" vertical="center" wrapText="1"/>
    </xf>
    <xf numFmtId="0" fontId="11" fillId="3" borderId="5" xfId="0" applyFont="1" applyFill="1" applyBorder="1" applyAlignment="1">
      <alignment wrapText="1"/>
    </xf>
  </cellXfs>
  <cellStyles count="3">
    <cellStyle name="Normal" xfId="0" builtinId="0"/>
    <cellStyle name="Porcentagem" xfId="1" builtinId="5"/>
    <cellStyle name="Vírgula" xfId="2" builtinId="3"/>
  </cellStyles>
  <dxfs count="1">
    <dxf>
      <font>
        <b/>
        <i val="0"/>
        <color rgb="FFFF0000"/>
      </font>
      <fill>
        <patternFill>
          <bgColor theme="0"/>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1328737</xdr:colOff>
      <xdr:row>0</xdr:row>
      <xdr:rowOff>47625</xdr:rowOff>
    </xdr:from>
    <xdr:to>
      <xdr:col>7</xdr:col>
      <xdr:colOff>2081210</xdr:colOff>
      <xdr:row>0</xdr:row>
      <xdr:rowOff>414215</xdr:rowOff>
    </xdr:to>
    <xdr:pic>
      <xdr:nvPicPr>
        <xdr:cNvPr id="2" name="Imagem 1" descr="logonovo_1449168225.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9341643" y="47625"/>
          <a:ext cx="752473" cy="3665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0071208\Downloads\Relat&#243;rio%20de%20Execu&#231;&#227;o%20da%20Parceria%20-%20Parcial%20e%20Final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_Parc_Exec_Obj_1º_sem"/>
      <sheetName val="Rel_Parc_Exec_Obj_2º_sem"/>
      <sheetName val="Rel_Parc_Exec_Obj_3º_sem"/>
      <sheetName val="Rel_Parc_Exec_Obj_4º_sem"/>
      <sheetName val="Rel_Parc_Exec_Obj_5º_sem"/>
      <sheetName val="Rel_Parc_Exec_Obj_6º_sem"/>
      <sheetName val="Rel_Parc_Exec_Obj_7º_sem"/>
      <sheetName val="Rel_Parc_Exec_Obj_8º_sem"/>
      <sheetName val="Rel_Parc_Exec_Obj_9º_sem"/>
      <sheetName val="Rel_Parc_Exec_Obj_10º_sem"/>
      <sheetName val="Rel_Final_Exec_Obj"/>
      <sheetName val="Formulas"/>
    </sheetNames>
    <sheetDataSet>
      <sheetData sheetId="0" refreshError="1"/>
      <sheetData sheetId="1">
        <row r="5">
          <cell r="G5" t="str">
            <v>Capacidade Contratada</v>
          </cell>
        </row>
        <row r="10">
          <cell r="F10" t="str">
            <v>RESULTADO DA META</v>
          </cell>
        </row>
      </sheetData>
      <sheetData sheetId="2">
        <row r="10">
          <cell r="F10" t="str">
            <v>RESULTADO DA META</v>
          </cell>
        </row>
      </sheetData>
      <sheetData sheetId="3">
        <row r="10">
          <cell r="F10" t="str">
            <v>RESULTADO DA META</v>
          </cell>
        </row>
      </sheetData>
      <sheetData sheetId="4">
        <row r="10">
          <cell r="F10" t="str">
            <v>RESULTADO DA META</v>
          </cell>
        </row>
      </sheetData>
      <sheetData sheetId="5">
        <row r="10">
          <cell r="F10" t="str">
            <v>RESULTADO DA META</v>
          </cell>
        </row>
      </sheetData>
      <sheetData sheetId="6">
        <row r="10">
          <cell r="F10" t="str">
            <v>RESULTADO DA META</v>
          </cell>
        </row>
      </sheetData>
      <sheetData sheetId="7">
        <row r="10">
          <cell r="F10" t="str">
            <v>RESULTADO DA META</v>
          </cell>
        </row>
      </sheetData>
      <sheetData sheetId="8">
        <row r="10">
          <cell r="F10" t="str">
            <v>RESULTADO DA META</v>
          </cell>
        </row>
      </sheetData>
      <sheetData sheetId="9">
        <row r="10">
          <cell r="F10" t="str">
            <v>RESULTADO DA META</v>
          </cell>
        </row>
      </sheetData>
      <sheetData sheetId="10"/>
      <sheetData sheetId="11" refreshError="1"/>
    </sheetDataSet>
  </externalBook>
</externalLink>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B1:H86"/>
  <sheetViews>
    <sheetView showGridLines="0" tabSelected="1" topLeftCell="A13" zoomScaleSheetLayoutView="100" workbookViewId="0">
      <selection activeCell="B1" sqref="B1:H1"/>
    </sheetView>
  </sheetViews>
  <sheetFormatPr defaultColWidth="10.75" defaultRowHeight="17.25" x14ac:dyDescent="0.3"/>
  <cols>
    <col min="1" max="1" width="1.25" style="1" customWidth="1"/>
    <col min="2" max="2" width="16.75" style="1" customWidth="1"/>
    <col min="3" max="3" width="4.625" style="1" customWidth="1"/>
    <col min="4" max="4" width="17.5" style="1" customWidth="1"/>
    <col min="5" max="5" width="14.5" style="1" customWidth="1"/>
    <col min="6" max="6" width="22.875" style="1" customWidth="1"/>
    <col min="7" max="7" width="28.75" style="1" customWidth="1"/>
    <col min="8" max="8" width="28.25" style="1" customWidth="1"/>
    <col min="9" max="9" width="10.75" style="1"/>
    <col min="10" max="10" width="21.375" style="1" customWidth="1"/>
    <col min="11" max="16384" width="10.75" style="1"/>
  </cols>
  <sheetData>
    <row r="1" spans="2:8" ht="36" customHeight="1" thickTop="1" x14ac:dyDescent="0.3">
      <c r="B1" s="94" t="s">
        <v>40</v>
      </c>
      <c r="C1" s="95"/>
      <c r="D1" s="95"/>
      <c r="E1" s="95"/>
      <c r="F1" s="95"/>
      <c r="G1" s="95"/>
      <c r="H1" s="96"/>
    </row>
    <row r="2" spans="2:8" ht="38.1" customHeight="1" x14ac:dyDescent="0.3">
      <c r="B2" s="97" t="s">
        <v>38</v>
      </c>
      <c r="C2" s="98"/>
      <c r="D2" s="98"/>
      <c r="E2" s="98"/>
      <c r="F2" s="98"/>
      <c r="G2" s="98"/>
      <c r="H2" s="99"/>
    </row>
    <row r="3" spans="2:8" ht="43.5" customHeight="1" x14ac:dyDescent="0.3">
      <c r="B3" s="3" t="s">
        <v>37</v>
      </c>
      <c r="C3" s="100"/>
      <c r="D3" s="100"/>
      <c r="E3" s="4" t="s">
        <v>2</v>
      </c>
      <c r="F3" s="51"/>
      <c r="G3" s="6" t="s">
        <v>35</v>
      </c>
      <c r="H3" s="9"/>
    </row>
    <row r="4" spans="2:8" ht="43.5" customHeight="1" x14ac:dyDescent="0.3">
      <c r="B4" s="3" t="s">
        <v>4</v>
      </c>
      <c r="C4" s="100"/>
      <c r="D4" s="100"/>
      <c r="E4" s="4" t="s">
        <v>1</v>
      </c>
      <c r="F4" s="51"/>
      <c r="G4" s="2" t="s">
        <v>7</v>
      </c>
      <c r="H4" s="10"/>
    </row>
    <row r="5" spans="2:8" ht="43.5" customHeight="1" x14ac:dyDescent="0.3">
      <c r="B5" s="3" t="s">
        <v>3</v>
      </c>
      <c r="C5" s="92"/>
      <c r="D5" s="101"/>
      <c r="E5" s="4" t="s">
        <v>5</v>
      </c>
      <c r="F5" s="51"/>
      <c r="G5" s="6" t="s">
        <v>39</v>
      </c>
      <c r="H5" s="9"/>
    </row>
    <row r="6" spans="2:8" ht="43.5" customHeight="1" x14ac:dyDescent="0.3">
      <c r="B6" s="3" t="s">
        <v>0</v>
      </c>
      <c r="C6" s="100"/>
      <c r="D6" s="100"/>
      <c r="E6" s="4" t="s">
        <v>6</v>
      </c>
      <c r="F6" s="51"/>
      <c r="G6" s="7" t="s">
        <v>41</v>
      </c>
      <c r="H6" s="54"/>
    </row>
    <row r="7" spans="2:8" ht="38.1" customHeight="1" x14ac:dyDescent="0.3">
      <c r="B7" s="113" t="str">
        <f>IF(C5="NPJ - Núcleo de Proteção Jurídico Social e Apoio Psicológico","Para esta tipologia de serviço não se aplicam os seguintes Indicadores Semestrais: 1.1 e 1.3",IF(C5="Família em Foco","O Indicador Semestral 3.2 não se aplica a esta tipologia de serviço.",IF(C5="Autonomia em Foco","O Indicador Semestral 3.2 não se aplica a esta tipologia de serviço.",IF(C5="República","O Indicador Semestral 3.2 não se aplica a esta tipologia de serviço.",IF(C5="Bagageiro","Para esta tipologia de serviço não se aplicam os seguintes Indicadores Semestrais: 1.2, 2.1, 3.2, 3.3 e 3.4",IF(C5="Serviço de Inclusão Social e Produtiva","O Indicador Semestral 1.2 não se aplica a esta tipologia de serviço.",IF(C5="SEAS - Serviço de Abordagem Social à População de Rua","Para esta tipologia de serviço não se aplicam os seguintes Indicadores Semestrais: 1.2, 3.2, 3.4.",IF(C5="Família Acolhedora","Para esta tipologia de serviço não se aplicam os seguintes Indicadores Semestrais: 1.1 e 3.2.",IF(C5="Serviço de Alimentação Domiciliar para a Pessoa Idosa","O Indicador Semestral 1.3 não se aplica a esta tipologia de serviço.",IF(C5="Serviço Proteção Social Básica no Domicílio para Pessoas com Deficiência e Idosas","Para esta tipologia de serviço não se aplicam os seguintes Indicadores Semestrais: 1.3 e 3.2.","ATENÇÃO: Todos os Indicadores Semestrais devem ser pontuados com valores entre ''1 - Insuficiente'' a ''4 - Superior''."))))))))))</f>
        <v>ATENÇÃO: Todos os Indicadores Semestrais devem ser pontuados com valores entre ''1 - Insuficiente'' a ''4 - Superior''.</v>
      </c>
      <c r="C7" s="114"/>
      <c r="D7" s="114"/>
      <c r="E7" s="114"/>
      <c r="F7" s="114"/>
      <c r="G7" s="114"/>
      <c r="H7" s="115"/>
    </row>
    <row r="8" spans="2:8" ht="22.15" customHeight="1" x14ac:dyDescent="0.3">
      <c r="B8" s="110" t="s">
        <v>15</v>
      </c>
      <c r="C8" s="111"/>
      <c r="D8" s="111"/>
      <c r="E8" s="111"/>
      <c r="F8" s="111"/>
      <c r="G8" s="111"/>
      <c r="H8" s="112"/>
    </row>
    <row r="9" spans="2:8" ht="28.5" customHeight="1" x14ac:dyDescent="0.3">
      <c r="B9" s="126" t="s">
        <v>16</v>
      </c>
      <c r="C9" s="127"/>
      <c r="D9" s="127"/>
      <c r="E9" s="127"/>
      <c r="F9" s="8" t="s">
        <v>45</v>
      </c>
      <c r="G9" s="52">
        <f>(Formulas!G9)*0.01</f>
        <v>0</v>
      </c>
      <c r="H9" s="53" t="str">
        <f>Formulas!G11</f>
        <v>Insuficiente</v>
      </c>
    </row>
    <row r="10" spans="2:8" ht="28.5" customHeight="1" x14ac:dyDescent="0.3">
      <c r="B10" s="106" t="s">
        <v>10</v>
      </c>
      <c r="C10" s="107"/>
      <c r="D10" s="102" t="s">
        <v>17</v>
      </c>
      <c r="E10" s="107"/>
      <c r="F10" s="63" t="s">
        <v>16</v>
      </c>
      <c r="G10" s="102" t="s">
        <v>42</v>
      </c>
      <c r="H10" s="103"/>
    </row>
    <row r="11" spans="2:8" ht="99.95" customHeight="1" x14ac:dyDescent="0.3">
      <c r="B11" s="108"/>
      <c r="C11" s="109"/>
      <c r="D11" s="104"/>
      <c r="E11" s="109"/>
      <c r="F11" s="64"/>
      <c r="G11" s="104"/>
      <c r="H11" s="105"/>
    </row>
    <row r="12" spans="2:8" ht="99.95" customHeight="1" x14ac:dyDescent="0.3">
      <c r="B12" s="83" t="s">
        <v>11</v>
      </c>
      <c r="C12" s="84"/>
      <c r="D12" s="85" t="s">
        <v>234</v>
      </c>
      <c r="E12" s="80"/>
      <c r="F12" s="55"/>
      <c r="G12" s="92"/>
      <c r="H12" s="93"/>
    </row>
    <row r="13" spans="2:8" ht="99.95" customHeight="1" x14ac:dyDescent="0.3">
      <c r="B13" s="61" t="s">
        <v>11</v>
      </c>
      <c r="C13" s="62"/>
      <c r="D13" s="79" t="s">
        <v>235</v>
      </c>
      <c r="E13" s="80"/>
      <c r="F13" s="56"/>
      <c r="G13" s="81"/>
      <c r="H13" s="82"/>
    </row>
    <row r="14" spans="2:8" ht="99.95" customHeight="1" x14ac:dyDescent="0.3">
      <c r="B14" s="61" t="s">
        <v>11</v>
      </c>
      <c r="C14" s="62"/>
      <c r="D14" s="71" t="s">
        <v>236</v>
      </c>
      <c r="E14" s="72"/>
      <c r="F14" s="56"/>
      <c r="G14" s="57"/>
      <c r="H14" s="58"/>
    </row>
    <row r="15" spans="2:8" ht="99.95" customHeight="1" x14ac:dyDescent="0.3">
      <c r="B15" s="83" t="s">
        <v>12</v>
      </c>
      <c r="C15" s="84"/>
      <c r="D15" s="85" t="s">
        <v>237</v>
      </c>
      <c r="E15" s="80"/>
      <c r="F15" s="55"/>
      <c r="G15" s="86"/>
      <c r="H15" s="87"/>
    </row>
    <row r="16" spans="2:8" ht="99.95" customHeight="1" x14ac:dyDescent="0.3">
      <c r="B16" s="83" t="s">
        <v>13</v>
      </c>
      <c r="C16" s="84"/>
      <c r="D16" s="85" t="s">
        <v>238</v>
      </c>
      <c r="E16" s="80"/>
      <c r="F16" s="55"/>
      <c r="G16" s="86"/>
      <c r="H16" s="87"/>
    </row>
    <row r="17" spans="2:8" ht="99.95" customHeight="1" x14ac:dyDescent="0.3">
      <c r="B17" s="61" t="s">
        <v>13</v>
      </c>
      <c r="C17" s="62"/>
      <c r="D17" s="79" t="s">
        <v>239</v>
      </c>
      <c r="E17" s="80"/>
      <c r="F17" s="56"/>
      <c r="G17" s="81"/>
      <c r="H17" s="82"/>
    </row>
    <row r="18" spans="2:8" ht="99.95" customHeight="1" x14ac:dyDescent="0.3">
      <c r="B18" s="83" t="s">
        <v>13</v>
      </c>
      <c r="C18" s="84"/>
      <c r="D18" s="85" t="s">
        <v>240</v>
      </c>
      <c r="E18" s="91"/>
      <c r="F18" s="55"/>
      <c r="G18" s="92"/>
      <c r="H18" s="93"/>
    </row>
    <row r="19" spans="2:8" ht="99.95" customHeight="1" x14ac:dyDescent="0.3">
      <c r="B19" s="61" t="s">
        <v>13</v>
      </c>
      <c r="C19" s="62"/>
      <c r="D19" s="79" t="s">
        <v>241</v>
      </c>
      <c r="E19" s="88"/>
      <c r="F19" s="56"/>
      <c r="G19" s="89"/>
      <c r="H19" s="90"/>
    </row>
    <row r="20" spans="2:8" ht="99.95" customHeight="1" x14ac:dyDescent="0.3">
      <c r="B20" s="83" t="s">
        <v>14</v>
      </c>
      <c r="C20" s="84"/>
      <c r="D20" s="85" t="s">
        <v>242</v>
      </c>
      <c r="E20" s="80"/>
      <c r="F20" s="55"/>
      <c r="G20" s="86"/>
      <c r="H20" s="87"/>
    </row>
    <row r="21" spans="2:8" ht="66.75" customHeight="1" x14ac:dyDescent="0.3">
      <c r="B21" s="61" t="s">
        <v>14</v>
      </c>
      <c r="C21" s="62"/>
      <c r="D21" s="79" t="s">
        <v>243</v>
      </c>
      <c r="E21" s="88"/>
      <c r="F21" s="56"/>
      <c r="G21" s="89"/>
      <c r="H21" s="90"/>
    </row>
    <row r="22" spans="2:8" ht="30" customHeight="1" x14ac:dyDescent="0.3">
      <c r="B22" s="73" t="s">
        <v>34</v>
      </c>
      <c r="C22" s="74"/>
      <c r="D22" s="74"/>
      <c r="E22" s="74"/>
      <c r="F22" s="74"/>
      <c r="G22" s="74"/>
      <c r="H22" s="75"/>
    </row>
    <row r="23" spans="2:8" ht="18" customHeight="1" x14ac:dyDescent="0.3">
      <c r="B23" s="76" t="s">
        <v>50</v>
      </c>
      <c r="C23" s="77"/>
      <c r="D23" s="77"/>
      <c r="E23" s="77"/>
      <c r="F23" s="77"/>
      <c r="G23" s="77"/>
      <c r="H23" s="78"/>
    </row>
    <row r="24" spans="2:8" ht="18" customHeight="1" x14ac:dyDescent="0.3">
      <c r="B24" s="68" t="s">
        <v>18</v>
      </c>
      <c r="C24" s="69"/>
      <c r="D24" s="69"/>
      <c r="E24" s="69"/>
      <c r="F24" s="69"/>
      <c r="G24" s="69"/>
      <c r="H24" s="70"/>
    </row>
    <row r="25" spans="2:8" ht="18" customHeight="1" x14ac:dyDescent="0.3">
      <c r="B25" s="65" t="s">
        <v>19</v>
      </c>
      <c r="C25" s="66"/>
      <c r="D25" s="66"/>
      <c r="E25" s="66"/>
      <c r="F25" s="66"/>
      <c r="G25" s="66"/>
      <c r="H25" s="67"/>
    </row>
    <row r="26" spans="2:8" ht="18" customHeight="1" x14ac:dyDescent="0.3">
      <c r="B26" s="68" t="s">
        <v>20</v>
      </c>
      <c r="C26" s="69"/>
      <c r="D26" s="69"/>
      <c r="E26" s="69"/>
      <c r="F26" s="69"/>
      <c r="G26" s="69"/>
      <c r="H26" s="70"/>
    </row>
    <row r="27" spans="2:8" ht="18" customHeight="1" x14ac:dyDescent="0.3">
      <c r="B27" s="65" t="s">
        <v>21</v>
      </c>
      <c r="C27" s="66"/>
      <c r="D27" s="66"/>
      <c r="E27" s="66"/>
      <c r="F27" s="66"/>
      <c r="G27" s="66"/>
      <c r="H27" s="67"/>
    </row>
    <row r="28" spans="2:8" ht="18" customHeight="1" x14ac:dyDescent="0.3">
      <c r="B28" s="68" t="s">
        <v>22</v>
      </c>
      <c r="C28" s="69"/>
      <c r="D28" s="69"/>
      <c r="E28" s="69"/>
      <c r="F28" s="69"/>
      <c r="G28" s="69"/>
      <c r="H28" s="70"/>
    </row>
    <row r="29" spans="2:8" ht="18" customHeight="1" x14ac:dyDescent="0.3">
      <c r="B29" s="65" t="s">
        <v>23</v>
      </c>
      <c r="C29" s="66"/>
      <c r="D29" s="66"/>
      <c r="E29" s="66"/>
      <c r="F29" s="66"/>
      <c r="G29" s="66"/>
      <c r="H29" s="67"/>
    </row>
    <row r="30" spans="2:8" ht="18" customHeight="1" x14ac:dyDescent="0.3">
      <c r="B30" s="68" t="s">
        <v>24</v>
      </c>
      <c r="C30" s="69"/>
      <c r="D30" s="69"/>
      <c r="E30" s="69"/>
      <c r="F30" s="69"/>
      <c r="G30" s="69"/>
      <c r="H30" s="70"/>
    </row>
    <row r="31" spans="2:8" ht="18" customHeight="1" x14ac:dyDescent="0.3">
      <c r="B31" s="65" t="s">
        <v>25</v>
      </c>
      <c r="C31" s="66"/>
      <c r="D31" s="66"/>
      <c r="E31" s="66"/>
      <c r="F31" s="66"/>
      <c r="G31" s="66"/>
      <c r="H31" s="67"/>
    </row>
    <row r="32" spans="2:8" ht="18" customHeight="1" x14ac:dyDescent="0.3">
      <c r="B32" s="68" t="s">
        <v>26</v>
      </c>
      <c r="C32" s="69"/>
      <c r="D32" s="69"/>
      <c r="E32" s="69"/>
      <c r="F32" s="69"/>
      <c r="G32" s="69"/>
      <c r="H32" s="70"/>
    </row>
    <row r="33" spans="2:8" ht="18" customHeight="1" x14ac:dyDescent="0.3">
      <c r="B33" s="65" t="s">
        <v>27</v>
      </c>
      <c r="C33" s="66"/>
      <c r="D33" s="66"/>
      <c r="E33" s="66"/>
      <c r="F33" s="66"/>
      <c r="G33" s="66"/>
      <c r="H33" s="67"/>
    </row>
    <row r="34" spans="2:8" ht="18" customHeight="1" x14ac:dyDescent="0.3">
      <c r="B34" s="68" t="s">
        <v>28</v>
      </c>
      <c r="C34" s="69"/>
      <c r="D34" s="69"/>
      <c r="E34" s="69"/>
      <c r="F34" s="69"/>
      <c r="G34" s="69"/>
      <c r="H34" s="70"/>
    </row>
    <row r="35" spans="2:8" ht="18" customHeight="1" x14ac:dyDescent="0.3">
      <c r="B35" s="65" t="s">
        <v>29</v>
      </c>
      <c r="C35" s="66"/>
      <c r="D35" s="66"/>
      <c r="E35" s="66"/>
      <c r="F35" s="66"/>
      <c r="G35" s="66"/>
      <c r="H35" s="67"/>
    </row>
    <row r="36" spans="2:8" ht="18" customHeight="1" x14ac:dyDescent="0.3">
      <c r="B36" s="68" t="s">
        <v>30</v>
      </c>
      <c r="C36" s="69"/>
      <c r="D36" s="69"/>
      <c r="E36" s="69"/>
      <c r="F36" s="69"/>
      <c r="G36" s="69"/>
      <c r="H36" s="70"/>
    </row>
    <row r="37" spans="2:8" ht="18" customHeight="1" x14ac:dyDescent="0.3">
      <c r="B37" s="65" t="s">
        <v>32</v>
      </c>
      <c r="C37" s="66"/>
      <c r="D37" s="66"/>
      <c r="E37" s="66"/>
      <c r="F37" s="66"/>
      <c r="G37" s="66"/>
      <c r="H37" s="67"/>
    </row>
    <row r="38" spans="2:8" ht="18" customHeight="1" x14ac:dyDescent="0.3">
      <c r="B38" s="68" t="s">
        <v>31</v>
      </c>
      <c r="C38" s="69"/>
      <c r="D38" s="69"/>
      <c r="E38" s="69"/>
      <c r="F38" s="69"/>
      <c r="G38" s="69"/>
      <c r="H38" s="70"/>
    </row>
    <row r="39" spans="2:8" ht="33" customHeight="1" x14ac:dyDescent="0.3">
      <c r="B39" s="73" t="s">
        <v>47</v>
      </c>
      <c r="C39" s="74"/>
      <c r="D39" s="74"/>
      <c r="E39" s="74"/>
      <c r="F39" s="74"/>
      <c r="G39" s="74"/>
      <c r="H39" s="75"/>
    </row>
    <row r="40" spans="2:8" ht="36" customHeight="1" x14ac:dyDescent="0.3">
      <c r="B40" s="76" t="s">
        <v>51</v>
      </c>
      <c r="C40" s="77"/>
      <c r="D40" s="77"/>
      <c r="E40" s="77"/>
      <c r="F40" s="77"/>
      <c r="G40" s="77"/>
      <c r="H40" s="78"/>
    </row>
    <row r="41" spans="2:8" ht="18" customHeight="1" x14ac:dyDescent="0.3">
      <c r="B41" s="68"/>
      <c r="C41" s="69"/>
      <c r="D41" s="69"/>
      <c r="E41" s="69"/>
      <c r="F41" s="69"/>
      <c r="G41" s="69"/>
      <c r="H41" s="70"/>
    </row>
    <row r="42" spans="2:8" ht="18" customHeight="1" x14ac:dyDescent="0.3">
      <c r="B42" s="65"/>
      <c r="C42" s="66"/>
      <c r="D42" s="66"/>
      <c r="E42" s="66"/>
      <c r="F42" s="66"/>
      <c r="G42" s="66"/>
      <c r="H42" s="67"/>
    </row>
    <row r="43" spans="2:8" ht="18" customHeight="1" x14ac:dyDescent="0.3">
      <c r="B43" s="68"/>
      <c r="C43" s="69"/>
      <c r="D43" s="69"/>
      <c r="E43" s="69"/>
      <c r="F43" s="69"/>
      <c r="G43" s="69"/>
      <c r="H43" s="70"/>
    </row>
    <row r="44" spans="2:8" ht="18" customHeight="1" x14ac:dyDescent="0.3">
      <c r="B44" s="65"/>
      <c r="C44" s="66"/>
      <c r="D44" s="66"/>
      <c r="E44" s="66"/>
      <c r="F44" s="66"/>
      <c r="G44" s="66"/>
      <c r="H44" s="67"/>
    </row>
    <row r="45" spans="2:8" ht="18" customHeight="1" x14ac:dyDescent="0.3">
      <c r="B45" s="68"/>
      <c r="C45" s="69"/>
      <c r="D45" s="69"/>
      <c r="E45" s="69"/>
      <c r="F45" s="69"/>
      <c r="G45" s="69"/>
      <c r="H45" s="70"/>
    </row>
    <row r="46" spans="2:8" ht="18" customHeight="1" x14ac:dyDescent="0.3">
      <c r="B46" s="65"/>
      <c r="C46" s="66"/>
      <c r="D46" s="66"/>
      <c r="E46" s="66"/>
      <c r="F46" s="66"/>
      <c r="G46" s="66"/>
      <c r="H46" s="67"/>
    </row>
    <row r="47" spans="2:8" ht="18" customHeight="1" x14ac:dyDescent="0.3">
      <c r="B47" s="68"/>
      <c r="C47" s="69"/>
      <c r="D47" s="69"/>
      <c r="E47" s="69"/>
      <c r="F47" s="69"/>
      <c r="G47" s="69"/>
      <c r="H47" s="70"/>
    </row>
    <row r="48" spans="2:8" ht="18" customHeight="1" x14ac:dyDescent="0.3">
      <c r="B48" s="65"/>
      <c r="C48" s="66"/>
      <c r="D48" s="66"/>
      <c r="E48" s="66"/>
      <c r="F48" s="66"/>
      <c r="G48" s="66"/>
      <c r="H48" s="67"/>
    </row>
    <row r="49" spans="2:8" ht="18" customHeight="1" x14ac:dyDescent="0.3">
      <c r="B49" s="68"/>
      <c r="C49" s="69"/>
      <c r="D49" s="69"/>
      <c r="E49" s="69"/>
      <c r="F49" s="69"/>
      <c r="G49" s="69"/>
      <c r="H49" s="70"/>
    </row>
    <row r="50" spans="2:8" ht="18" customHeight="1" x14ac:dyDescent="0.3">
      <c r="B50" s="65"/>
      <c r="C50" s="66"/>
      <c r="D50" s="66"/>
      <c r="E50" s="66"/>
      <c r="F50" s="66"/>
      <c r="G50" s="66"/>
      <c r="H50" s="67"/>
    </row>
    <row r="51" spans="2:8" ht="18" customHeight="1" x14ac:dyDescent="0.3">
      <c r="B51" s="68"/>
      <c r="C51" s="69"/>
      <c r="D51" s="69"/>
      <c r="E51" s="69"/>
      <c r="F51" s="69"/>
      <c r="G51" s="69"/>
      <c r="H51" s="70"/>
    </row>
    <row r="52" spans="2:8" ht="18" customHeight="1" x14ac:dyDescent="0.3">
      <c r="B52" s="65"/>
      <c r="C52" s="66"/>
      <c r="D52" s="66"/>
      <c r="E52" s="66"/>
      <c r="F52" s="66"/>
      <c r="G52" s="66"/>
      <c r="H52" s="67"/>
    </row>
    <row r="53" spans="2:8" ht="18" customHeight="1" x14ac:dyDescent="0.3">
      <c r="B53" s="68"/>
      <c r="C53" s="69"/>
      <c r="D53" s="69"/>
      <c r="E53" s="69"/>
      <c r="F53" s="69"/>
      <c r="G53" s="69"/>
      <c r="H53" s="70"/>
    </row>
    <row r="54" spans="2:8" ht="18" customHeight="1" x14ac:dyDescent="0.3">
      <c r="B54" s="65"/>
      <c r="C54" s="66"/>
      <c r="D54" s="66"/>
      <c r="E54" s="66"/>
      <c r="F54" s="66"/>
      <c r="G54" s="66"/>
      <c r="H54" s="67"/>
    </row>
    <row r="55" spans="2:8" ht="44.25" customHeight="1" x14ac:dyDescent="0.3">
      <c r="B55" s="73" t="s">
        <v>52</v>
      </c>
      <c r="C55" s="74"/>
      <c r="D55" s="74"/>
      <c r="E55" s="74"/>
      <c r="F55" s="74"/>
      <c r="G55" s="74"/>
      <c r="H55" s="75"/>
    </row>
    <row r="56" spans="2:8" ht="54" customHeight="1" x14ac:dyDescent="0.3">
      <c r="B56" s="76" t="s">
        <v>53</v>
      </c>
      <c r="C56" s="77"/>
      <c r="D56" s="77"/>
      <c r="E56" s="77"/>
      <c r="F56" s="77"/>
      <c r="G56" s="77"/>
      <c r="H56" s="78"/>
    </row>
    <row r="57" spans="2:8" ht="18" customHeight="1" x14ac:dyDescent="0.3">
      <c r="B57" s="68"/>
      <c r="C57" s="69"/>
      <c r="D57" s="69"/>
      <c r="E57" s="69"/>
      <c r="F57" s="69"/>
      <c r="G57" s="69"/>
      <c r="H57" s="70"/>
    </row>
    <row r="58" spans="2:8" ht="18" customHeight="1" x14ac:dyDescent="0.3">
      <c r="B58" s="65"/>
      <c r="C58" s="66"/>
      <c r="D58" s="66"/>
      <c r="E58" s="66"/>
      <c r="F58" s="66"/>
      <c r="G58" s="66"/>
      <c r="H58" s="67"/>
    </row>
    <row r="59" spans="2:8" ht="18" customHeight="1" x14ac:dyDescent="0.3">
      <c r="B59" s="68"/>
      <c r="C59" s="69"/>
      <c r="D59" s="69"/>
      <c r="E59" s="69"/>
      <c r="F59" s="69"/>
      <c r="G59" s="69"/>
      <c r="H59" s="70"/>
    </row>
    <row r="60" spans="2:8" ht="18" customHeight="1" x14ac:dyDescent="0.3">
      <c r="B60" s="65"/>
      <c r="C60" s="66"/>
      <c r="D60" s="66"/>
      <c r="E60" s="66"/>
      <c r="F60" s="66"/>
      <c r="G60" s="66"/>
      <c r="H60" s="67"/>
    </row>
    <row r="61" spans="2:8" ht="18" customHeight="1" x14ac:dyDescent="0.3">
      <c r="B61" s="68"/>
      <c r="C61" s="69"/>
      <c r="D61" s="69"/>
      <c r="E61" s="69"/>
      <c r="F61" s="69"/>
      <c r="G61" s="69"/>
      <c r="H61" s="70"/>
    </row>
    <row r="62" spans="2:8" ht="18" customHeight="1" x14ac:dyDescent="0.3">
      <c r="B62" s="65"/>
      <c r="C62" s="66"/>
      <c r="D62" s="66"/>
      <c r="E62" s="66"/>
      <c r="F62" s="66"/>
      <c r="G62" s="66"/>
      <c r="H62" s="67"/>
    </row>
    <row r="63" spans="2:8" ht="18" customHeight="1" x14ac:dyDescent="0.3">
      <c r="B63" s="68"/>
      <c r="C63" s="69"/>
      <c r="D63" s="69"/>
      <c r="E63" s="69"/>
      <c r="F63" s="69"/>
      <c r="G63" s="69"/>
      <c r="H63" s="70"/>
    </row>
    <row r="64" spans="2:8" ht="18" customHeight="1" x14ac:dyDescent="0.3">
      <c r="B64" s="65"/>
      <c r="C64" s="66"/>
      <c r="D64" s="66"/>
      <c r="E64" s="66"/>
      <c r="F64" s="66"/>
      <c r="G64" s="66"/>
      <c r="H64" s="67"/>
    </row>
    <row r="65" spans="2:8" ht="18" customHeight="1" x14ac:dyDescent="0.3">
      <c r="B65" s="68"/>
      <c r="C65" s="69"/>
      <c r="D65" s="69"/>
      <c r="E65" s="69"/>
      <c r="F65" s="69"/>
      <c r="G65" s="69"/>
      <c r="H65" s="70"/>
    </row>
    <row r="66" spans="2:8" ht="18" customHeight="1" x14ac:dyDescent="0.3">
      <c r="B66" s="65"/>
      <c r="C66" s="66"/>
      <c r="D66" s="66"/>
      <c r="E66" s="66"/>
      <c r="F66" s="66"/>
      <c r="G66" s="66"/>
      <c r="H66" s="67"/>
    </row>
    <row r="67" spans="2:8" ht="18" customHeight="1" x14ac:dyDescent="0.3">
      <c r="B67" s="68"/>
      <c r="C67" s="69"/>
      <c r="D67" s="69"/>
      <c r="E67" s="69"/>
      <c r="F67" s="69"/>
      <c r="G67" s="69"/>
      <c r="H67" s="70"/>
    </row>
    <row r="68" spans="2:8" ht="18" customHeight="1" x14ac:dyDescent="0.3">
      <c r="B68" s="65"/>
      <c r="C68" s="66"/>
      <c r="D68" s="66"/>
      <c r="E68" s="66"/>
      <c r="F68" s="66"/>
      <c r="G68" s="66"/>
      <c r="H68" s="67"/>
    </row>
    <row r="69" spans="2:8" ht="18" customHeight="1" x14ac:dyDescent="0.3">
      <c r="B69" s="68"/>
      <c r="C69" s="69"/>
      <c r="D69" s="69"/>
      <c r="E69" s="69"/>
      <c r="F69" s="69"/>
      <c r="G69" s="69"/>
      <c r="H69" s="70"/>
    </row>
    <row r="70" spans="2:8" ht="38.1" customHeight="1" x14ac:dyDescent="0.3">
      <c r="B70" s="65"/>
      <c r="C70" s="66"/>
      <c r="D70" s="66"/>
      <c r="E70" s="66"/>
      <c r="F70" s="66"/>
      <c r="G70" s="66"/>
      <c r="H70" s="67"/>
    </row>
    <row r="71" spans="2:8" ht="41.25" customHeight="1" x14ac:dyDescent="0.3">
      <c r="B71" s="116" t="s">
        <v>48</v>
      </c>
      <c r="C71" s="117"/>
      <c r="D71" s="117"/>
      <c r="E71" s="117"/>
      <c r="F71" s="117"/>
      <c r="G71" s="117"/>
      <c r="H71" s="118"/>
    </row>
    <row r="72" spans="2:8" ht="27" customHeight="1" x14ac:dyDescent="0.3">
      <c r="B72" s="119" t="s">
        <v>49</v>
      </c>
      <c r="C72" s="120"/>
      <c r="D72" s="120"/>
      <c r="E72" s="120"/>
      <c r="F72" s="120"/>
      <c r="G72" s="120"/>
      <c r="H72" s="121"/>
    </row>
    <row r="73" spans="2:8" ht="18" customHeight="1" x14ac:dyDescent="0.3">
      <c r="B73" s="122"/>
      <c r="C73" s="123"/>
      <c r="D73" s="123"/>
      <c r="E73" s="123"/>
      <c r="F73" s="123"/>
      <c r="G73" s="123"/>
      <c r="H73" s="124"/>
    </row>
    <row r="74" spans="2:8" ht="18" customHeight="1" x14ac:dyDescent="0.3">
      <c r="B74" s="68"/>
      <c r="C74" s="69"/>
      <c r="D74" s="69"/>
      <c r="E74" s="69"/>
      <c r="F74" s="69"/>
      <c r="G74" s="69"/>
      <c r="H74" s="70"/>
    </row>
    <row r="75" spans="2:8" ht="18" customHeight="1" x14ac:dyDescent="0.3">
      <c r="B75" s="65"/>
      <c r="C75" s="66"/>
      <c r="D75" s="66"/>
      <c r="E75" s="66"/>
      <c r="F75" s="66"/>
      <c r="G75" s="66"/>
      <c r="H75" s="67"/>
    </row>
    <row r="76" spans="2:8" ht="18" customHeight="1" x14ac:dyDescent="0.3">
      <c r="B76" s="68"/>
      <c r="C76" s="69"/>
      <c r="D76" s="69"/>
      <c r="E76" s="69"/>
      <c r="F76" s="69"/>
      <c r="G76" s="69"/>
      <c r="H76" s="70"/>
    </row>
    <row r="77" spans="2:8" ht="18" customHeight="1" x14ac:dyDescent="0.3">
      <c r="B77" s="65"/>
      <c r="C77" s="66"/>
      <c r="D77" s="66"/>
      <c r="E77" s="66"/>
      <c r="F77" s="66"/>
      <c r="G77" s="66"/>
      <c r="H77" s="67"/>
    </row>
    <row r="78" spans="2:8" ht="18" customHeight="1" x14ac:dyDescent="0.3">
      <c r="B78" s="68"/>
      <c r="C78" s="69"/>
      <c r="D78" s="69"/>
      <c r="E78" s="69"/>
      <c r="F78" s="69"/>
      <c r="G78" s="69"/>
      <c r="H78" s="70"/>
    </row>
    <row r="79" spans="2:8" ht="18" customHeight="1" x14ac:dyDescent="0.3">
      <c r="B79" s="65"/>
      <c r="C79" s="66"/>
      <c r="D79" s="66"/>
      <c r="E79" s="66"/>
      <c r="F79" s="66"/>
      <c r="G79" s="66"/>
      <c r="H79" s="67"/>
    </row>
    <row r="80" spans="2:8" ht="18" customHeight="1" x14ac:dyDescent="0.3">
      <c r="B80" s="68"/>
      <c r="C80" s="69"/>
      <c r="D80" s="69"/>
      <c r="E80" s="69"/>
      <c r="F80" s="69"/>
      <c r="G80" s="69"/>
      <c r="H80" s="70"/>
    </row>
    <row r="81" spans="2:8" ht="39.950000000000003" customHeight="1" x14ac:dyDescent="0.3">
      <c r="B81" s="65"/>
      <c r="C81" s="66"/>
      <c r="D81" s="66"/>
      <c r="E81" s="66"/>
      <c r="F81" s="66"/>
      <c r="G81" s="66"/>
      <c r="H81" s="67"/>
    </row>
    <row r="82" spans="2:8" ht="46.5" customHeight="1" x14ac:dyDescent="0.3">
      <c r="B82" s="73" t="s">
        <v>36</v>
      </c>
      <c r="C82" s="74"/>
      <c r="D82" s="74"/>
      <c r="E82" s="74"/>
      <c r="F82" s="74"/>
      <c r="G82" s="74"/>
      <c r="H82" s="75"/>
    </row>
    <row r="83" spans="2:8" ht="90.75" customHeight="1" x14ac:dyDescent="0.3">
      <c r="B83" s="5" t="s">
        <v>46</v>
      </c>
      <c r="C83" s="125"/>
      <c r="D83" s="125"/>
      <c r="E83" s="2" t="s">
        <v>44</v>
      </c>
      <c r="F83" s="60"/>
      <c r="G83" s="2" t="s">
        <v>33</v>
      </c>
      <c r="H83" s="59"/>
    </row>
    <row r="84" spans="2:8" ht="90.75" customHeight="1" x14ac:dyDescent="0.3">
      <c r="B84" s="5" t="s">
        <v>43</v>
      </c>
      <c r="C84" s="125"/>
      <c r="D84" s="125"/>
      <c r="E84" s="2" t="s">
        <v>44</v>
      </c>
      <c r="F84" s="60"/>
      <c r="G84" s="2" t="s">
        <v>33</v>
      </c>
      <c r="H84" s="59"/>
    </row>
    <row r="85" spans="2:8" ht="90.75" customHeight="1" x14ac:dyDescent="0.3">
      <c r="B85" s="5" t="s">
        <v>43</v>
      </c>
      <c r="C85" s="125"/>
      <c r="D85" s="125"/>
      <c r="E85" s="2" t="s">
        <v>44</v>
      </c>
      <c r="F85" s="60"/>
      <c r="G85" s="2" t="s">
        <v>33</v>
      </c>
      <c r="H85" s="59"/>
    </row>
    <row r="86" spans="2:8" ht="51" x14ac:dyDescent="0.3">
      <c r="B86" s="5" t="s">
        <v>43</v>
      </c>
      <c r="C86" s="125"/>
      <c r="D86" s="125"/>
      <c r="E86" s="2" t="s">
        <v>44</v>
      </c>
      <c r="F86" s="60"/>
      <c r="G86" s="2" t="s">
        <v>33</v>
      </c>
      <c r="H86" s="59"/>
    </row>
  </sheetData>
  <sheetProtection password="CC7D" sheet="1" objects="1" scenarios="1"/>
  <mergeCells count="107">
    <mergeCell ref="B82:H82"/>
    <mergeCell ref="C83:D83"/>
    <mergeCell ref="B78:H78"/>
    <mergeCell ref="B79:H79"/>
    <mergeCell ref="B80:H80"/>
    <mergeCell ref="C84:D84"/>
    <mergeCell ref="C86:D86"/>
    <mergeCell ref="C85:D85"/>
    <mergeCell ref="B9:E9"/>
    <mergeCell ref="B52:H52"/>
    <mergeCell ref="B44:H44"/>
    <mergeCell ref="B45:H45"/>
    <mergeCell ref="B46:H46"/>
    <mergeCell ref="B47:H47"/>
    <mergeCell ref="B67:H67"/>
    <mergeCell ref="B58:H58"/>
    <mergeCell ref="B59:H59"/>
    <mergeCell ref="B81:H81"/>
    <mergeCell ref="B25:H25"/>
    <mergeCell ref="B26:H26"/>
    <mergeCell ref="B27:H27"/>
    <mergeCell ref="B28:H28"/>
    <mergeCell ref="B29:H29"/>
    <mergeCell ref="B30:H30"/>
    <mergeCell ref="B77:H77"/>
    <mergeCell ref="B34:H34"/>
    <mergeCell ref="B35:H35"/>
    <mergeCell ref="B36:H36"/>
    <mergeCell ref="B37:H37"/>
    <mergeCell ref="B38:H38"/>
    <mergeCell ref="B71:H71"/>
    <mergeCell ref="B72:H72"/>
    <mergeCell ref="B73:H73"/>
    <mergeCell ref="B74:H74"/>
    <mergeCell ref="B75:H75"/>
    <mergeCell ref="B76:H76"/>
    <mergeCell ref="B48:H48"/>
    <mergeCell ref="B49:H49"/>
    <mergeCell ref="B50:H50"/>
    <mergeCell ref="B51:H51"/>
    <mergeCell ref="B41:H41"/>
    <mergeCell ref="B42:H42"/>
    <mergeCell ref="B43:H43"/>
    <mergeCell ref="B1:H1"/>
    <mergeCell ref="B2:H2"/>
    <mergeCell ref="C3:D3"/>
    <mergeCell ref="C4:D4"/>
    <mergeCell ref="C5:D5"/>
    <mergeCell ref="B12:C12"/>
    <mergeCell ref="D12:E12"/>
    <mergeCell ref="G12:H12"/>
    <mergeCell ref="B13:C13"/>
    <mergeCell ref="D13:E13"/>
    <mergeCell ref="G13:H13"/>
    <mergeCell ref="C6:D6"/>
    <mergeCell ref="G10:H11"/>
    <mergeCell ref="B10:C11"/>
    <mergeCell ref="D10:E11"/>
    <mergeCell ref="B8:H8"/>
    <mergeCell ref="B7:H7"/>
    <mergeCell ref="B15:C15"/>
    <mergeCell ref="D15:E15"/>
    <mergeCell ref="G15:H15"/>
    <mergeCell ref="B16:C16"/>
    <mergeCell ref="D16:E16"/>
    <mergeCell ref="G16:H16"/>
    <mergeCell ref="D18:E18"/>
    <mergeCell ref="G18:H18"/>
    <mergeCell ref="B19:C19"/>
    <mergeCell ref="D19:E19"/>
    <mergeCell ref="G19:H19"/>
    <mergeCell ref="B20:C20"/>
    <mergeCell ref="D20:E20"/>
    <mergeCell ref="G20:H20"/>
    <mergeCell ref="B21:C21"/>
    <mergeCell ref="D21:E21"/>
    <mergeCell ref="G21:H21"/>
    <mergeCell ref="B33:H33"/>
    <mergeCell ref="B22:H22"/>
    <mergeCell ref="B23:H23"/>
    <mergeCell ref="B24:H24"/>
    <mergeCell ref="B31:H31"/>
    <mergeCell ref="B32:H32"/>
    <mergeCell ref="B14:C14"/>
    <mergeCell ref="F10:F11"/>
    <mergeCell ref="B68:H68"/>
    <mergeCell ref="B69:H69"/>
    <mergeCell ref="B70:H70"/>
    <mergeCell ref="B63:H63"/>
    <mergeCell ref="B64:H64"/>
    <mergeCell ref="B65:H65"/>
    <mergeCell ref="B66:H66"/>
    <mergeCell ref="D14:E14"/>
    <mergeCell ref="B60:H60"/>
    <mergeCell ref="B61:H61"/>
    <mergeCell ref="B62:H62"/>
    <mergeCell ref="B53:H53"/>
    <mergeCell ref="B54:H54"/>
    <mergeCell ref="B55:H55"/>
    <mergeCell ref="B56:H56"/>
    <mergeCell ref="B57:H57"/>
    <mergeCell ref="B17:C17"/>
    <mergeCell ref="D17:E17"/>
    <mergeCell ref="G17:H17"/>
    <mergeCell ref="B18:C18"/>
    <mergeCell ref="B39:H39"/>
    <mergeCell ref="B40:H40"/>
  </mergeCells>
  <conditionalFormatting sqref="B7:H7">
    <cfRule type="cellIs" dxfId="0" priority="1" operator="notEqual">
      <formula>"ATENÇÃO: Todos os Indicadores Semestrais devem ser pontuados com valores entre ''1 - Insuficiente'' a ''4 - Superior''."</formula>
    </cfRule>
  </conditionalFormatting>
  <dataValidations count="5">
    <dataValidation type="list" allowBlank="1" showInputMessage="1" showErrorMessage="1" sqref="F12:F21" xr:uid="{00000000-0002-0000-0000-000000000000}">
      <formula1>"0 - Não se aplica, 1 - Insuficiente, 2 - Insatisfatório, 3 - Suficiente, 4 - Superior"</formula1>
    </dataValidation>
    <dataValidation type="list" allowBlank="1" showInputMessage="1" showErrorMessage="1" sqref="C5:D5" xr:uid="{00000000-0002-0000-0000-000001000000}">
      <formula1>Tipologia</formula1>
    </dataValidation>
    <dataValidation type="list" allowBlank="1" showInputMessage="1" showErrorMessage="1" sqref="H3" xr:uid="{00000000-0002-0000-0000-000002000000}">
      <formula1>Subprefeitura</formula1>
    </dataValidation>
    <dataValidation type="list" allowBlank="1" showInputMessage="1" showErrorMessage="1" sqref="H4" xr:uid="{00000000-0002-0000-0000-000003000000}">
      <formula1>Distrito</formula1>
    </dataValidation>
    <dataValidation type="list" allowBlank="1" showInputMessage="1" showErrorMessage="1" sqref="H6" xr:uid="{00000000-0002-0000-0000-000004000000}">
      <formula1>Semestre</formula1>
    </dataValidation>
  </dataValidations>
  <pageMargins left="0.70866141732283472" right="0.70866141732283472" top="1.3130314960629921" bottom="0.74803149606299213" header="0.31496062992125984" footer="0.31496062992125984"/>
  <pageSetup paperSize="9" scale="48" fitToHeight="2" orientation="portrait" r:id="rId1"/>
  <rowBreaks count="2" manualBreakCount="2">
    <brk id="21" min="1" max="8" man="1"/>
    <brk id="70" min="1"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Formulas!$G$17:$G$48</xm:f>
          </x14:formula1>
          <xm:sqref>H3</xm:sqref>
        </x14:dataValidation>
        <x14:dataValidation type="list" allowBlank="1" showInputMessage="1" showErrorMessage="1" xr:uid="{00000000-0002-0000-0000-000006000000}">
          <x14:formula1>
            <xm:f>Formulas!$K$17:$K$112</xm:f>
          </x14:formula1>
          <xm:sqref>H4</xm:sqref>
        </x14:dataValidation>
        <x14:dataValidation type="list" allowBlank="1" showInputMessage="1" showErrorMessage="1" xr:uid="{00000000-0002-0000-0000-000007000000}">
          <x14:formula1>
            <xm:f>Formulas!$M$17:$M$65</xm:f>
          </x14:formula1>
          <xm:sqref>C5</xm:sqref>
        </x14:dataValidation>
        <x14:dataValidation type="list" allowBlank="1" showInputMessage="1" showErrorMessage="1" xr:uid="{00000000-0002-0000-0000-000008000000}">
          <x14:formula1>
            <xm:f>Formulas!$S$17:$S$26</xm:f>
          </x14:formula1>
          <xm:sqref>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12"/>
  <sheetViews>
    <sheetView workbookViewId="0">
      <selection activeCell="C28" sqref="C28"/>
    </sheetView>
  </sheetViews>
  <sheetFormatPr defaultRowHeight="15.75" x14ac:dyDescent="0.25"/>
  <cols>
    <col min="4" max="4" width="7.75" bestFit="1" customWidth="1"/>
    <col min="6" max="6" width="2.875" bestFit="1" customWidth="1"/>
    <col min="7" max="7" width="10.375" bestFit="1" customWidth="1"/>
    <col min="8" max="8" width="7.75" bestFit="1" customWidth="1"/>
    <col min="10" max="10" width="2.875" bestFit="1" customWidth="1"/>
    <col min="11" max="11" width="10.375" bestFit="1" customWidth="1"/>
    <col min="12" max="12" width="7.75" bestFit="1" customWidth="1"/>
    <col min="13" max="13" width="78" bestFit="1" customWidth="1"/>
    <col min="14" max="14" width="3.875" bestFit="1" customWidth="1"/>
    <col min="15" max="15" width="10.375" bestFit="1" customWidth="1"/>
    <col min="16" max="16" width="7.75" bestFit="1" customWidth="1"/>
    <col min="18" max="18" width="2.875" bestFit="1" customWidth="1"/>
    <col min="19" max="19" width="10.375" bestFit="1" customWidth="1"/>
    <col min="20" max="20" width="7.75" bestFit="1" customWidth="1"/>
    <col min="22" max="22" width="2.875" bestFit="1" customWidth="1"/>
    <col min="23" max="23" width="10.375" bestFit="1" customWidth="1"/>
    <col min="24" max="24" width="7.75" bestFit="1" customWidth="1"/>
    <col min="26" max="26" width="2.875" bestFit="1" customWidth="1"/>
    <col min="27" max="27" width="10.375" bestFit="1" customWidth="1"/>
    <col min="28" max="28" width="7.75" bestFit="1" customWidth="1"/>
    <col min="30" max="30" width="2.875" bestFit="1" customWidth="1"/>
    <col min="31" max="31" width="10.375" bestFit="1" customWidth="1"/>
    <col min="32" max="32" width="7.75" bestFit="1" customWidth="1"/>
    <col min="34" max="34" width="2.875" bestFit="1" customWidth="1"/>
    <col min="35" max="35" width="10.375" bestFit="1" customWidth="1"/>
    <col min="36" max="36" width="7.75" bestFit="1" customWidth="1"/>
    <col min="38" max="38" width="2.875" bestFit="1" customWidth="1"/>
    <col min="39" max="39" width="10.375" bestFit="1" customWidth="1"/>
    <col min="40" max="40" width="7.75" bestFit="1" customWidth="1"/>
    <col min="42" max="42" width="2.875" bestFit="1" customWidth="1"/>
    <col min="43" max="43" width="10.375" bestFit="1" customWidth="1"/>
  </cols>
  <sheetData>
    <row r="1" spans="1:43" ht="15.75" customHeight="1" x14ac:dyDescent="0.25">
      <c r="D1" s="128" t="s">
        <v>62</v>
      </c>
      <c r="E1" s="128"/>
      <c r="F1" s="128"/>
      <c r="G1" s="128"/>
      <c r="H1" s="129" t="s">
        <v>63</v>
      </c>
      <c r="I1" s="129"/>
      <c r="J1" s="129"/>
      <c r="K1" s="129"/>
      <c r="L1" s="130" t="s">
        <v>64</v>
      </c>
      <c r="M1" s="130"/>
      <c r="N1" s="130"/>
      <c r="O1" s="130"/>
      <c r="P1" s="131" t="s">
        <v>65</v>
      </c>
      <c r="Q1" s="131"/>
      <c r="R1" s="131"/>
      <c r="S1" s="131"/>
      <c r="T1" s="136" t="s">
        <v>66</v>
      </c>
      <c r="U1" s="136"/>
      <c r="V1" s="136"/>
      <c r="W1" s="136"/>
      <c r="X1" s="137" t="s">
        <v>67</v>
      </c>
      <c r="Y1" s="137"/>
      <c r="Z1" s="137"/>
      <c r="AA1" s="137"/>
      <c r="AB1" s="132" t="s">
        <v>68</v>
      </c>
      <c r="AC1" s="132"/>
      <c r="AD1" s="132"/>
      <c r="AE1" s="132"/>
      <c r="AF1" s="133" t="s">
        <v>69</v>
      </c>
      <c r="AG1" s="133"/>
      <c r="AH1" s="133"/>
      <c r="AI1" s="133"/>
      <c r="AJ1" s="134" t="s">
        <v>70</v>
      </c>
      <c r="AK1" s="134"/>
      <c r="AL1" s="134"/>
      <c r="AM1" s="134"/>
      <c r="AN1" s="135" t="s">
        <v>71</v>
      </c>
      <c r="AO1" s="135"/>
      <c r="AP1" s="135"/>
      <c r="AQ1" s="135"/>
    </row>
    <row r="2" spans="1:43" ht="15.75" customHeight="1" x14ac:dyDescent="0.25">
      <c r="D2" s="11" t="s">
        <v>72</v>
      </c>
      <c r="E2" s="11"/>
      <c r="F2" s="11"/>
      <c r="G2" s="11"/>
      <c r="H2" s="12" t="s">
        <v>72</v>
      </c>
      <c r="I2" s="12"/>
      <c r="J2" s="12"/>
      <c r="K2" s="12"/>
      <c r="L2" s="13" t="s">
        <v>72</v>
      </c>
      <c r="M2" s="13"/>
      <c r="N2" s="13"/>
      <c r="O2" s="13"/>
      <c r="P2" s="14" t="s">
        <v>72</v>
      </c>
      <c r="Q2" s="14"/>
      <c r="R2" s="14"/>
      <c r="S2" s="14"/>
      <c r="T2" s="15" t="s">
        <v>72</v>
      </c>
      <c r="U2" s="15"/>
      <c r="V2" s="15"/>
      <c r="W2" s="15"/>
      <c r="X2" s="16" t="s">
        <v>72</v>
      </c>
      <c r="Y2" s="16"/>
      <c r="Z2" s="16"/>
      <c r="AA2" s="16"/>
      <c r="AB2" s="17" t="s">
        <v>72</v>
      </c>
      <c r="AC2" s="17"/>
      <c r="AD2" s="17"/>
      <c r="AE2" s="17"/>
      <c r="AF2" s="18" t="s">
        <v>72</v>
      </c>
      <c r="AG2" s="18"/>
      <c r="AH2" s="18"/>
      <c r="AI2" s="18"/>
      <c r="AJ2" s="19" t="s">
        <v>72</v>
      </c>
      <c r="AK2" s="19"/>
      <c r="AL2" s="19"/>
      <c r="AM2" s="19"/>
      <c r="AN2" s="20" t="s">
        <v>72</v>
      </c>
      <c r="AO2" s="20"/>
      <c r="AP2" s="20"/>
      <c r="AQ2" s="20"/>
    </row>
    <row r="3" spans="1:43" ht="15.75" customHeight="1" x14ac:dyDescent="0.25">
      <c r="A3" s="85" t="s">
        <v>8</v>
      </c>
      <c r="B3" s="80"/>
      <c r="C3" s="21"/>
      <c r="D3" s="11">
        <f>IF('Rel_Mon_Aval_Parc.'!F12="4 - Superior",4,IF('Rel_Mon_Aval_Parc.'!F12="1 - Insuficiente",1,IF('Rel_Mon_Aval_Parc.'!F12="2 - Insatisfatório",2,IF('Rel_Mon_Aval_Parc.'!F12="3 - Suficiente",3,0))))</f>
        <v>0</v>
      </c>
      <c r="E3" s="11"/>
      <c r="F3" s="11">
        <f>IF('Rel_Mon_Aval_Parc.'!C5="Autonomia em Foco",36,IF('Rel_Mon_Aval_Parc.'!C5="Bagageiro",20,IF('Rel_Mon_Aval_Parc.'!C5="Família Acolhedora",32,IF('Rel_Mon_Aval_Parc.'!C5="Família em foco",36,IF('Rel_Mon_Aval_Parc.'!C5="NPJ - Núcleo de Proteção Jurídico Social e Apoio Psicológico",32,IF('Rel_Mon_Aval_Parc.'!C5="República",36,IF('Rel_Mon_Aval_Parc.'!C5="SEAS - Serviço de Abordagem Social à População de Rua",28,IF('Rel_Mon_Aval_Parc.'!C5="Serviço de Alimentação Domiciliar para a Pessoa Idosa",36,IF('Rel_Mon_Aval_Parc.'!C5="Serviço de Inclusão Social e Produtiva",36,IF('Rel_Mon_Aval_Parc.'!C5="Serviço Proteção Social Básica no Domicílio para Pessoas com Deficiência e Idosas",32,40))))))))))</f>
        <v>40</v>
      </c>
      <c r="G3" s="22">
        <v>100</v>
      </c>
      <c r="H3" s="12">
        <f>IF([1]Rel_Parc_Exec_Obj_2º_sem!$F10="4 - Superior",4,IF([1]Rel_Parc_Exec_Obj_2º_sem!$F10="1 - Insuficiente",1,IF([1]Rel_Parc_Exec_Obj_2º_sem!$F10="2 - Insatisfatório",2,IF([1]Rel_Parc_Exec_Obj_2º_sem!$F10="3 - Suficiente",3,0))))</f>
        <v>0</v>
      </c>
      <c r="I3" s="12"/>
      <c r="J3" s="23">
        <f>IF([1]Rel_Parc_Exec_Obj_2º_sem!G5="Autonomia em Foco",36,IF([1]Rel_Parc_Exec_Obj_2º_sem!G5="Bagageiro",20,IF([1]Rel_Parc_Exec_Obj_2º_sem!G5="Família Acolhedora",32,IF([1]Rel_Parc_Exec_Obj_2º_sem!G5="Família em foco",36,IF([1]Rel_Parc_Exec_Obj_2º_sem!G5="NPJ - Núcleo de Proteção Jurídico Social e Apoio Psicológico",32,IF([1]Rel_Parc_Exec_Obj_2º_sem!G5="República",36,IF([1]Rel_Parc_Exec_Obj_2º_sem!G5="SEAS - Serviço de Abordagem Social à População de Rua",28,IF([1]Rel_Parc_Exec_Obj_2º_sem!G5="Serviço de Alimentação Domiciliar para a Pessoa Idosa",36,IF([1]Rel_Parc_Exec_Obj_2º_sem!G5="Serviço de Inclusão Social e Produtiva",36,IF([1]Rel_Parc_Exec_Obj_2º_sem!G5="Serviço Proteção Social Básica no Domicílio para Pessoas com Deficiência e Idosas",32,40))))))))))</f>
        <v>40</v>
      </c>
      <c r="K3" s="24">
        <v>100</v>
      </c>
      <c r="L3" s="13">
        <f>IF([1]Rel_Parc_Exec_Obj_3º_sem!$F10="4 - Superior",4,IF([1]Rel_Parc_Exec_Obj_3º_sem!$F10="1 - Insuficiente",1,IF([1]Rel_Parc_Exec_Obj_3º_sem!$F10="2 - Insatisfatório",2,IF([1]Rel_Parc_Exec_Obj_3º_sem!$F10="3 - Suficiente",3,0))))</f>
        <v>0</v>
      </c>
      <c r="M3" s="13"/>
      <c r="N3" s="13">
        <f>IF([1]Rel_Parc_Exec_Obj_3º_sem!K5="Autonomia em Foco",36,IF([1]Rel_Parc_Exec_Obj_3º_sem!K5="Bagageiro",20,IF([1]Rel_Parc_Exec_Obj_3º_sem!K5="Família Acolhedora",32,IF([1]Rel_Parc_Exec_Obj_3º_sem!K5="Família em foco",36,IF([1]Rel_Parc_Exec_Obj_3º_sem!K5="NPJ - Núcleo de Proteção Jurídico Social e Apoio Psicológico",32,IF([1]Rel_Parc_Exec_Obj_3º_sem!K5="República",36,IF([1]Rel_Parc_Exec_Obj_3º_sem!K5="SEAS - Serviço de Abordagem Social à População de Rua",28,IF([1]Rel_Parc_Exec_Obj_3º_sem!K5="Serviço de Alimentação Domiciliar para a Pessoa Idosa",36,IF([1]Rel_Parc_Exec_Obj_3º_sem!K5="Serviço de Inclusão Social e Produtiva",36,IF([1]Rel_Parc_Exec_Obj_3º_sem!K5="Serviço Proteção Social Básica no Domicílio para Pessoas com Deficiência e Idosas",32,40))))))))))</f>
        <v>40</v>
      </c>
      <c r="O3" s="25">
        <v>100</v>
      </c>
      <c r="P3" s="14">
        <f>IF([1]Rel_Parc_Exec_Obj_4º_sem!$F10="4 - Superior",4,IF([1]Rel_Parc_Exec_Obj_4º_sem!$F10="1 - Insuficiente",1,IF([1]Rel_Parc_Exec_Obj_4º_sem!$F10="2 - Insatisfatório",2,IF([1]Rel_Parc_Exec_Obj_4º_sem!$F10="3 - Suficiente",3,0))))</f>
        <v>0</v>
      </c>
      <c r="Q3" s="14"/>
      <c r="R3" s="14">
        <f>IF([1]Rel_Parc_Exec_Obj_4º_sem!K5="Autonomia em Foco",36,IF([1]Rel_Parc_Exec_Obj_4º_sem!K5="Bagageiro",20,IF([1]Rel_Parc_Exec_Obj_4º_sem!K5="Família Acolhedora",32,IF([1]Rel_Parc_Exec_Obj_4º_sem!K5="Família em foco",36,IF([1]Rel_Parc_Exec_Obj_4º_sem!K5="NPJ - Núcleo de Proteção Jurídico Social e Apoio Psicológico",32,IF([1]Rel_Parc_Exec_Obj_4º_sem!K5="República",36,IF([1]Rel_Parc_Exec_Obj_4º_sem!K5="SEAS - Serviço de Abordagem Social à População de Rua",28,IF([1]Rel_Parc_Exec_Obj_4º_sem!K5="Serviço de Alimentação Domiciliar para a Pessoa Idosa",36,IF([1]Rel_Parc_Exec_Obj_4º_sem!K5="Serviço de Inclusão Social e Produtiva",36,IF([1]Rel_Parc_Exec_Obj_4º_sem!K5="Serviço Proteção Social Básica no Domicílio para Pessoas com Deficiência e Idosas",32,40))))))))))</f>
        <v>40</v>
      </c>
      <c r="S3" s="26">
        <v>100</v>
      </c>
      <c r="T3" s="15">
        <f>IF([1]Rel_Parc_Exec_Obj_5º_sem!$F10="4 - Superior",4,IF([1]Rel_Parc_Exec_Obj_5º_sem!$F10="1 - Insuficiente",1,IF([1]Rel_Parc_Exec_Obj_5º_sem!$F10="2 - Insatisfatório",2,IF([1]Rel_Parc_Exec_Obj_5º_sem!$F10="3 - Suficiente",3,0))))</f>
        <v>0</v>
      </c>
      <c r="U3" s="15"/>
      <c r="V3" s="15">
        <f>IF([1]Rel_Parc_Exec_Obj_5º_sem!K5="Autonomia em Foco",36,IF([1]Rel_Parc_Exec_Obj_5º_sem!K5="Bagageiro",20,IF([1]Rel_Parc_Exec_Obj_5º_sem!K5="Família Acolhedora",32,IF([1]Rel_Parc_Exec_Obj_5º_sem!K5="Família em foco",36,IF([1]Rel_Parc_Exec_Obj_5º_sem!K5="NPJ - Núcleo de Proteção Jurídico Social e Apoio Psicológico",32,IF([1]Rel_Parc_Exec_Obj_5º_sem!K5="República",36,IF([1]Rel_Parc_Exec_Obj_5º_sem!K5="SEAS - Serviço de Abordagem Social à População de Rua",28,IF([1]Rel_Parc_Exec_Obj_5º_sem!K5="Serviço de Alimentação Domiciliar para a Pessoa Idosa",36,IF([1]Rel_Parc_Exec_Obj_5º_sem!K5="Serviço de Inclusão Social e Produtiva",36,IF([1]Rel_Parc_Exec_Obj_5º_sem!K5="Serviço Proteção Social Básica no Domicílio para Pessoas com Deficiência e Idosas",32,40))))))))))</f>
        <v>40</v>
      </c>
      <c r="W3" s="27">
        <v>100</v>
      </c>
      <c r="X3" s="16">
        <f>IF([1]Rel_Parc_Exec_Obj_6º_sem!$F10="4 - Superior",4,IF([1]Rel_Parc_Exec_Obj_6º_sem!$F10="1 - Insuficiente",1,IF([1]Rel_Parc_Exec_Obj_6º_sem!$F10="2 - Insatisfatório",2,IF([1]Rel_Parc_Exec_Obj_6º_sem!$F10="3 - Suficiente",3,0))))</f>
        <v>0</v>
      </c>
      <c r="Y3" s="16"/>
      <c r="Z3" s="16">
        <f>IF([1]Rel_Parc_Exec_Obj_6º_sem!K5="Autonomia em Foco",36,IF([1]Rel_Parc_Exec_Obj_6º_sem!K5="Bagageiro",20,IF([1]Rel_Parc_Exec_Obj_6º_sem!K5="Família Acolhedora",32,IF([1]Rel_Parc_Exec_Obj_6º_sem!K5="Família em foco",36,IF([1]Rel_Parc_Exec_Obj_6º_sem!K5="NPJ - Núcleo de Proteção Jurídico Social e Apoio Psicológico",32,IF([1]Rel_Parc_Exec_Obj_6º_sem!K5="República",36,IF([1]Rel_Parc_Exec_Obj_6º_sem!K5="SEAS - Serviço de Abordagem Social à População de Rua",28,IF([1]Rel_Parc_Exec_Obj_6º_sem!K5="Serviço de Alimentação Domiciliar para a Pessoa Idosa",36,IF([1]Rel_Parc_Exec_Obj_6º_sem!K5="Serviço de Inclusão Social e Produtiva",36,IF([1]Rel_Parc_Exec_Obj_6º_sem!K5="Serviço Proteção Social Básica no Domicílio para Pessoas com Deficiência e Idosas",32,40))))))))))</f>
        <v>40</v>
      </c>
      <c r="AA3" s="28">
        <v>100</v>
      </c>
      <c r="AB3" s="17">
        <f>IF([1]Rel_Parc_Exec_Obj_7º_sem!$F10="4 - Superior",4,IF([1]Rel_Parc_Exec_Obj_7º_sem!$F10="1 - Insuficiente",1,IF([1]Rel_Parc_Exec_Obj_7º_sem!$F10="2 - Insatisfatório",2,IF([1]Rel_Parc_Exec_Obj_7º_sem!$F10="3 - Suficiente",3,0))))</f>
        <v>0</v>
      </c>
      <c r="AC3" s="17"/>
      <c r="AD3" s="17">
        <f>IF([1]Rel_Parc_Exec_Obj_7º_sem!K5="Autonomia em Foco",36,IF([1]Rel_Parc_Exec_Obj_7º_sem!K5="Bagageiro",20,IF([1]Rel_Parc_Exec_Obj_7º_sem!K5="Família Acolhedora",32,IF([1]Rel_Parc_Exec_Obj_7º_sem!K5="Família em foco",36,IF([1]Rel_Parc_Exec_Obj_7º_sem!K5="NPJ - Núcleo de Proteção Jurídico Social e Apoio Psicológico",32,IF([1]Rel_Parc_Exec_Obj_7º_sem!K5="República",36,IF([1]Rel_Parc_Exec_Obj_7º_sem!K5="SEAS - Serviço de Abordagem Social à População de Rua",28,IF([1]Rel_Parc_Exec_Obj_7º_sem!K5="Serviço de Alimentação Domiciliar para a Pessoa Idosa",36,IF([1]Rel_Parc_Exec_Obj_7º_sem!K5="Serviço de Inclusão Social e Produtiva",36,IF([1]Rel_Parc_Exec_Obj_7º_sem!K5="Serviço Proteção Social Básica no Domicílio para Pessoas com Deficiência e Idosas",32,40))))))))))</f>
        <v>40</v>
      </c>
      <c r="AE3" s="29">
        <v>100</v>
      </c>
      <c r="AF3" s="18">
        <f>IF([1]Rel_Parc_Exec_Obj_8º_sem!$F10="4 - Superior",4,IF([1]Rel_Parc_Exec_Obj_8º_sem!$F10="1 - Insuficiente",1,IF([1]Rel_Parc_Exec_Obj_8º_sem!$F10="2 - Insatisfatório",2,IF([1]Rel_Parc_Exec_Obj_8º_sem!$F10="3 - Suficiente",3,0))))</f>
        <v>0</v>
      </c>
      <c r="AG3" s="18"/>
      <c r="AH3" s="18">
        <f>IF([1]Rel_Parc_Exec_Obj_8º_sem!K5="Autonomia em Foco",36,IF([1]Rel_Parc_Exec_Obj_8º_sem!K5="Bagageiro",20,IF([1]Rel_Parc_Exec_Obj_8º_sem!K5="Família Acolhedora",32,IF([1]Rel_Parc_Exec_Obj_8º_sem!K5="Família em foco",36,IF([1]Rel_Parc_Exec_Obj_8º_sem!K5="NPJ - Núcleo de Proteção Jurídico Social e Apoio Psicológico",32,IF([1]Rel_Parc_Exec_Obj_8º_sem!K5="República",36,IF([1]Rel_Parc_Exec_Obj_8º_sem!K5="SEAS - Serviço de Abordagem Social à População de Rua",28,IF([1]Rel_Parc_Exec_Obj_8º_sem!K5="Serviço de Alimentação Domiciliar para a Pessoa Idosa",36,IF([1]Rel_Parc_Exec_Obj_8º_sem!K5="Serviço de Inclusão Social e Produtiva",36,IF([1]Rel_Parc_Exec_Obj_8º_sem!K5="Serviço Proteção Social Básica no Domicílio para Pessoas com Deficiência e Idosas",32,40))))))))))</f>
        <v>40</v>
      </c>
      <c r="AI3" s="30">
        <v>100</v>
      </c>
      <c r="AJ3" s="19">
        <f>IF([1]Rel_Parc_Exec_Obj_9º_sem!$F10="4 - Superior",4,IF([1]Rel_Parc_Exec_Obj_9º_sem!$F10="1 - Insuficiente",1,IF([1]Rel_Parc_Exec_Obj_9º_sem!$F10="2 - Insatisfatório",2,IF([1]Rel_Parc_Exec_Obj_9º_sem!$F10="3 - Suficiente",3,0))))</f>
        <v>0</v>
      </c>
      <c r="AK3" s="19"/>
      <c r="AL3" s="19">
        <f>IF([1]Rel_Parc_Exec_Obj_9º_sem!K5="Autonomia em Foco",36,IF([1]Rel_Parc_Exec_Obj_9º_sem!K5="Bagageiro",20,IF([1]Rel_Parc_Exec_Obj_9º_sem!K5="Família Acolhedora",32,IF([1]Rel_Parc_Exec_Obj_9º_sem!K5="Família em foco",36,IF([1]Rel_Parc_Exec_Obj_9º_sem!K5="NPJ - Núcleo de Proteção Jurídico Social e Apoio Psicológico",32,IF([1]Rel_Parc_Exec_Obj_9º_sem!K5="República",36,IF([1]Rel_Parc_Exec_Obj_9º_sem!K5="SEAS - Serviço de Abordagem Social à População de Rua",28,IF([1]Rel_Parc_Exec_Obj_9º_sem!K5="Serviço de Alimentação Domiciliar para a Pessoa Idosa",36,IF([1]Rel_Parc_Exec_Obj_9º_sem!K5="Serviço de Inclusão Social e Produtiva",36,IF([1]Rel_Parc_Exec_Obj_9º_sem!K5="Serviço Proteção Social Básica no Domicílio para Pessoas com Deficiência e Idosas",32,40))))))))))</f>
        <v>40</v>
      </c>
      <c r="AM3" s="31">
        <v>100</v>
      </c>
      <c r="AN3" s="20">
        <f>IF([1]Rel_Parc_Exec_Obj_10º_sem!$F10="4 - Superior",4,IF([1]Rel_Parc_Exec_Obj_10º_sem!$F10="1 - Insuficiente",1,IF([1]Rel_Parc_Exec_Obj_10º_sem!$F10="2 - Insatisfatório",2,IF([1]Rel_Parc_Exec_Obj_10º_sem!$F10="3 - Suficiente",3,0))))</f>
        <v>0</v>
      </c>
      <c r="AO3" s="20"/>
      <c r="AP3" s="20">
        <f>IF([1]Rel_Parc_Exec_Obj_10º_sem!K5="Autonomia em Foco",36,IF([1]Rel_Parc_Exec_Obj_10º_sem!K5="Bagageiro",20,IF([1]Rel_Parc_Exec_Obj_10º_sem!K5="Família Acolhedora",32,IF([1]Rel_Parc_Exec_Obj_10º_sem!K5="Família em foco",36,IF([1]Rel_Parc_Exec_Obj_10º_sem!K5="NPJ - Núcleo de Proteção Jurídico Social e Apoio Psicológico",32,IF([1]Rel_Parc_Exec_Obj_10º_sem!K5="República",36,IF([1]Rel_Parc_Exec_Obj_10º_sem!K5="SEAS - Serviço de Abordagem Social à População de Rua",28,IF([1]Rel_Parc_Exec_Obj_10º_sem!K5="Serviço de Alimentação Domiciliar para a Pessoa Idosa",36,IF([1]Rel_Parc_Exec_Obj_10º_sem!K5="Serviço de Inclusão Social e Produtiva",36,IF([1]Rel_Parc_Exec_Obj_10º_sem!K5="Serviço Proteção Social Básica no Domicílio para Pessoas com Deficiência e Idosas",32,40))))))))))</f>
        <v>40</v>
      </c>
      <c r="AQ3" s="32">
        <v>100</v>
      </c>
    </row>
    <row r="4" spans="1:43" ht="15.75" customHeight="1" x14ac:dyDescent="0.25">
      <c r="A4" s="79" t="s">
        <v>54</v>
      </c>
      <c r="B4" s="80"/>
      <c r="C4" s="21"/>
      <c r="D4" s="11">
        <f>IF('Rel_Mon_Aval_Parc.'!F13="4 - Superior",4,IF('Rel_Mon_Aval_Parc.'!F13="1 - Insuficiente",1,IF('Rel_Mon_Aval_Parc.'!F13="2 - Insatisfatório",2,IF('Rel_Mon_Aval_Parc.'!F13="3 - Suficiente",3,0))))</f>
        <v>0</v>
      </c>
      <c r="E4" s="11"/>
      <c r="F4" s="11">
        <f>D13</f>
        <v>0</v>
      </c>
      <c r="G4" s="22">
        <v>1</v>
      </c>
      <c r="H4" s="12">
        <f>IF([1]Rel_Parc_Exec_Obj_2º_sem!$F11="4 - Superior",4,IF([1]Rel_Parc_Exec_Obj_2º_sem!$F11="1 - Insuficiente",1,IF([1]Rel_Parc_Exec_Obj_2º_sem!$F11="2 - Insatisfatório",2,IF([1]Rel_Parc_Exec_Obj_2º_sem!$F11="3 - Suficiente",3,0))))</f>
        <v>0</v>
      </c>
      <c r="I4" s="12"/>
      <c r="J4" s="12">
        <f>H13</f>
        <v>0</v>
      </c>
      <c r="K4" s="24">
        <v>1</v>
      </c>
      <c r="L4" s="13">
        <f>IF([1]Rel_Parc_Exec_Obj_3º_sem!$F11="4 - Superior",4,IF([1]Rel_Parc_Exec_Obj_3º_sem!$F11="1 - Insuficiente",1,IF([1]Rel_Parc_Exec_Obj_3º_sem!$F11="2 - Insatisfatório",2,IF([1]Rel_Parc_Exec_Obj_3º_sem!$F11="3 - Suficiente",3,0))))</f>
        <v>0</v>
      </c>
      <c r="M4" s="13"/>
      <c r="N4" s="13">
        <f>L13</f>
        <v>0</v>
      </c>
      <c r="O4" s="25">
        <v>1</v>
      </c>
      <c r="P4" s="14">
        <f>IF([1]Rel_Parc_Exec_Obj_4º_sem!$F11="4 - Superior",4,IF([1]Rel_Parc_Exec_Obj_4º_sem!$F11="1 - Insuficiente",1,IF([1]Rel_Parc_Exec_Obj_4º_sem!$F11="2 - Insatisfatório",2,IF([1]Rel_Parc_Exec_Obj_4º_sem!$F11="3 - Suficiente",3,0))))</f>
        <v>0</v>
      </c>
      <c r="Q4" s="14"/>
      <c r="R4" s="14">
        <f>P13</f>
        <v>0</v>
      </c>
      <c r="S4" s="26">
        <v>1</v>
      </c>
      <c r="T4" s="15">
        <f>IF([1]Rel_Parc_Exec_Obj_5º_sem!$F11="4 - Superior",4,IF([1]Rel_Parc_Exec_Obj_5º_sem!$F11="1 - Insuficiente",1,IF([1]Rel_Parc_Exec_Obj_5º_sem!$F11="2 - Insatisfatório",2,IF([1]Rel_Parc_Exec_Obj_5º_sem!$F11="3 - Suficiente",3,0))))</f>
        <v>0</v>
      </c>
      <c r="U4" s="15"/>
      <c r="V4" s="15">
        <f>T13</f>
        <v>0</v>
      </c>
      <c r="W4" s="27">
        <v>1</v>
      </c>
      <c r="X4" s="16">
        <f>IF([1]Rel_Parc_Exec_Obj_6º_sem!$F11="4 - Superior",4,IF([1]Rel_Parc_Exec_Obj_6º_sem!$F11="1 - Insuficiente",1,IF([1]Rel_Parc_Exec_Obj_6º_sem!$F11="2 - Insatisfatório",2,IF([1]Rel_Parc_Exec_Obj_6º_sem!$F11="3 - Suficiente",3,0))))</f>
        <v>0</v>
      </c>
      <c r="Y4" s="16"/>
      <c r="Z4" s="16">
        <f>X13</f>
        <v>0</v>
      </c>
      <c r="AA4" s="28">
        <v>1</v>
      </c>
      <c r="AB4" s="17">
        <f>IF([1]Rel_Parc_Exec_Obj_7º_sem!$F11="4 - Superior",4,IF([1]Rel_Parc_Exec_Obj_7º_sem!$F11="1 - Insuficiente",1,IF([1]Rel_Parc_Exec_Obj_7º_sem!$F11="2 - Insatisfatório",2,IF([1]Rel_Parc_Exec_Obj_7º_sem!$F11="3 - Suficiente",3,0))))</f>
        <v>0</v>
      </c>
      <c r="AC4" s="17"/>
      <c r="AD4" s="17">
        <f>AB13</f>
        <v>0</v>
      </c>
      <c r="AE4" s="29">
        <v>1</v>
      </c>
      <c r="AF4" s="18">
        <f>IF([1]Rel_Parc_Exec_Obj_8º_sem!$F11="4 - Superior",4,IF([1]Rel_Parc_Exec_Obj_8º_sem!$F11="1 - Insuficiente",1,IF([1]Rel_Parc_Exec_Obj_8º_sem!$F11="2 - Insatisfatório",2,IF([1]Rel_Parc_Exec_Obj_8º_sem!$F11="3 - Suficiente",3,0))))</f>
        <v>0</v>
      </c>
      <c r="AG4" s="18"/>
      <c r="AH4" s="18">
        <f>AF13</f>
        <v>0</v>
      </c>
      <c r="AI4" s="30">
        <v>1</v>
      </c>
      <c r="AJ4" s="19">
        <f>IF([1]Rel_Parc_Exec_Obj_9º_sem!$F11="4 - Superior",4,IF([1]Rel_Parc_Exec_Obj_9º_sem!$F11="1 - Insuficiente",1,IF([1]Rel_Parc_Exec_Obj_9º_sem!$F11="2 - Insatisfatório",2,IF([1]Rel_Parc_Exec_Obj_9º_sem!$F11="3 - Suficiente",3,0))))</f>
        <v>0</v>
      </c>
      <c r="AK4" s="19"/>
      <c r="AL4" s="19">
        <f>AJ13</f>
        <v>0</v>
      </c>
      <c r="AM4" s="31">
        <v>1</v>
      </c>
      <c r="AN4" s="20">
        <f>IF([1]Rel_Parc_Exec_Obj_10º_sem!$F11="4 - Superior",4,IF([1]Rel_Parc_Exec_Obj_10º_sem!$F11="1 - Insuficiente",1,IF([1]Rel_Parc_Exec_Obj_10º_sem!$F11="2 - Insatisfatório",2,IF([1]Rel_Parc_Exec_Obj_10º_sem!$F11="3 - Suficiente",3,0))))</f>
        <v>0</v>
      </c>
      <c r="AO4" s="20"/>
      <c r="AP4" s="20">
        <f>AN13</f>
        <v>0</v>
      </c>
      <c r="AQ4" s="32">
        <v>1</v>
      </c>
    </row>
    <row r="5" spans="1:43" ht="15.75" customHeight="1" x14ac:dyDescent="0.25">
      <c r="A5" s="138" t="s">
        <v>55</v>
      </c>
      <c r="B5" s="139"/>
      <c r="C5" s="33"/>
      <c r="D5" s="11">
        <f>IF('Rel_Mon_Aval_Parc.'!F14="4 - Superior",4,IF('Rel_Mon_Aval_Parc.'!F14="1 - Insuficiente",1,IF('Rel_Mon_Aval_Parc.'!F14="2 - Insatisfatório",2,IF('Rel_Mon_Aval_Parc.'!F14="3 - Suficiente",3,0))))</f>
        <v>0</v>
      </c>
      <c r="E5" s="11"/>
      <c r="F5" s="11"/>
      <c r="G5" s="22">
        <f>F4*G3</f>
        <v>0</v>
      </c>
      <c r="H5" s="12">
        <f>IF([1]Rel_Parc_Exec_Obj_2º_sem!$F12="4 - Superior",4,IF([1]Rel_Parc_Exec_Obj_2º_sem!$F12="1 - Insuficiente",1,IF([1]Rel_Parc_Exec_Obj_2º_sem!$F12="2 - Insatisfatório",2,IF([1]Rel_Parc_Exec_Obj_2º_sem!$F12="3 - Suficiente",3,0))))</f>
        <v>0</v>
      </c>
      <c r="I5" s="12"/>
      <c r="J5" s="12"/>
      <c r="K5" s="24">
        <f>J4*K3</f>
        <v>0</v>
      </c>
      <c r="L5" s="13">
        <f>IF([1]Rel_Parc_Exec_Obj_3º_sem!$F12="4 - Superior",4,IF([1]Rel_Parc_Exec_Obj_3º_sem!$F12="1 - Insuficiente",1,IF([1]Rel_Parc_Exec_Obj_3º_sem!$F12="2 - Insatisfatório",2,IF([1]Rel_Parc_Exec_Obj_3º_sem!$F12="3 - Suficiente",3,0))))</f>
        <v>0</v>
      </c>
      <c r="M5" s="13"/>
      <c r="N5" s="13"/>
      <c r="O5" s="25">
        <f>N4*O3</f>
        <v>0</v>
      </c>
      <c r="P5" s="14">
        <f>IF([1]Rel_Parc_Exec_Obj_4º_sem!$F12="4 - Superior",4,IF([1]Rel_Parc_Exec_Obj_4º_sem!$F12="1 - Insuficiente",1,IF([1]Rel_Parc_Exec_Obj_4º_sem!$F12="2 - Insatisfatório",2,IF([1]Rel_Parc_Exec_Obj_4º_sem!$F12="3 - Suficiente",3,0))))</f>
        <v>0</v>
      </c>
      <c r="Q5" s="14"/>
      <c r="R5" s="14"/>
      <c r="S5" s="26">
        <f>R4*S3</f>
        <v>0</v>
      </c>
      <c r="T5" s="15">
        <f>IF([1]Rel_Parc_Exec_Obj_5º_sem!$F12="4 - Superior",4,IF([1]Rel_Parc_Exec_Obj_5º_sem!$F12="1 - Insuficiente",1,IF([1]Rel_Parc_Exec_Obj_5º_sem!$F12="2 - Insatisfatório",2,IF([1]Rel_Parc_Exec_Obj_5º_sem!$F12="3 - Suficiente",3,0))))</f>
        <v>0</v>
      </c>
      <c r="U5" s="15"/>
      <c r="V5" s="15"/>
      <c r="W5" s="27">
        <f>V4*W3</f>
        <v>0</v>
      </c>
      <c r="X5" s="16">
        <f>IF([1]Rel_Parc_Exec_Obj_6º_sem!$F12="4 - Superior",4,IF([1]Rel_Parc_Exec_Obj_6º_sem!$F12="1 - Insuficiente",1,IF([1]Rel_Parc_Exec_Obj_6º_sem!$F12="2 - Insatisfatório",2,IF([1]Rel_Parc_Exec_Obj_6º_sem!$F12="3 - Suficiente",3,0))))</f>
        <v>0</v>
      </c>
      <c r="Y5" s="16"/>
      <c r="Z5" s="16"/>
      <c r="AA5" s="28">
        <f>Z4*AA3</f>
        <v>0</v>
      </c>
      <c r="AB5" s="17">
        <f>IF([1]Rel_Parc_Exec_Obj_7º_sem!$F12="4 - Superior",4,IF([1]Rel_Parc_Exec_Obj_7º_sem!$F12="1 - Insuficiente",1,IF([1]Rel_Parc_Exec_Obj_7º_sem!$F12="2 - Insatisfatório",2,IF([1]Rel_Parc_Exec_Obj_7º_sem!$F12="3 - Suficiente",3,0))))</f>
        <v>0</v>
      </c>
      <c r="AC5" s="17"/>
      <c r="AD5" s="17"/>
      <c r="AE5" s="29">
        <f>AD4*AE3</f>
        <v>0</v>
      </c>
      <c r="AF5" s="18">
        <f>IF([1]Rel_Parc_Exec_Obj_8º_sem!$F12="4 - Superior",4,IF([1]Rel_Parc_Exec_Obj_8º_sem!$F12="1 - Insuficiente",1,IF([1]Rel_Parc_Exec_Obj_8º_sem!$F12="2 - Insatisfatório",2,IF([1]Rel_Parc_Exec_Obj_8º_sem!$F12="3 - Suficiente",3,0))))</f>
        <v>0</v>
      </c>
      <c r="AG5" s="18"/>
      <c r="AH5" s="18"/>
      <c r="AI5" s="30">
        <f>AH4*AI3</f>
        <v>0</v>
      </c>
      <c r="AJ5" s="19">
        <f>IF([1]Rel_Parc_Exec_Obj_9º_sem!$F12="4 - Superior",4,IF([1]Rel_Parc_Exec_Obj_9º_sem!$F12="1 - Insuficiente",1,IF([1]Rel_Parc_Exec_Obj_9º_sem!$F12="2 - Insatisfatório",2,IF([1]Rel_Parc_Exec_Obj_9º_sem!$F12="3 - Suficiente",3,0))))</f>
        <v>0</v>
      </c>
      <c r="AK5" s="19"/>
      <c r="AL5" s="19"/>
      <c r="AM5" s="31">
        <f>AL4*AM3</f>
        <v>0</v>
      </c>
      <c r="AN5" s="20">
        <f>IF([1]Rel_Parc_Exec_Obj_10º_sem!$F12="4 - Superior",4,IF([1]Rel_Parc_Exec_Obj_10º_sem!$F12="1 - Insuficiente",1,IF([1]Rel_Parc_Exec_Obj_10º_sem!$F12="2 - Insatisfatório",2,IF([1]Rel_Parc_Exec_Obj_10º_sem!$F12="3 - Suficiente",3,0))))</f>
        <v>0</v>
      </c>
      <c r="AO5" s="20"/>
      <c r="AP5" s="20"/>
      <c r="AQ5" s="32">
        <f>AP4*AQ3</f>
        <v>0</v>
      </c>
    </row>
    <row r="6" spans="1:43" ht="15.75" customHeight="1" x14ac:dyDescent="0.25">
      <c r="A6" s="79" t="s">
        <v>56</v>
      </c>
      <c r="B6" s="140"/>
      <c r="C6" s="34"/>
      <c r="D6" s="11">
        <f>IF('Rel_Mon_Aval_Parc.'!F15="4 - Superior",4,IF('Rel_Mon_Aval_Parc.'!F15="1 - Insuficiente",1,IF('Rel_Mon_Aval_Parc.'!F15="2 - Insatisfatório",2,IF('Rel_Mon_Aval_Parc.'!F15="3 - Suficiente",3,0))))</f>
        <v>0</v>
      </c>
      <c r="E6" s="11"/>
      <c r="F6" s="11"/>
      <c r="G6" s="22">
        <f>F3*G4</f>
        <v>40</v>
      </c>
      <c r="H6" s="12">
        <f>IF([1]Rel_Parc_Exec_Obj_2º_sem!$F13="4 - Superior",4,IF([1]Rel_Parc_Exec_Obj_2º_sem!$F13="1 - Insuficiente",1,IF([1]Rel_Parc_Exec_Obj_2º_sem!$F13="2 - Insatisfatório",2,IF([1]Rel_Parc_Exec_Obj_2º_sem!$F13="3 - Suficiente",3,0))))</f>
        <v>0</v>
      </c>
      <c r="I6" s="12"/>
      <c r="J6" s="12"/>
      <c r="K6" s="24">
        <f>J3*K4</f>
        <v>40</v>
      </c>
      <c r="L6" s="13">
        <f>IF([1]Rel_Parc_Exec_Obj_3º_sem!$F13="4 - Superior",4,IF([1]Rel_Parc_Exec_Obj_3º_sem!$F13="1 - Insuficiente",1,IF([1]Rel_Parc_Exec_Obj_3º_sem!$F13="2 - Insatisfatório",2,IF([1]Rel_Parc_Exec_Obj_3º_sem!$F13="3 - Suficiente",3,0))))</f>
        <v>0</v>
      </c>
      <c r="M6" s="13"/>
      <c r="N6" s="13"/>
      <c r="O6" s="25">
        <f>N3*O4</f>
        <v>40</v>
      </c>
      <c r="P6" s="14">
        <f>IF([1]Rel_Parc_Exec_Obj_4º_sem!$F13="4 - Superior",4,IF([1]Rel_Parc_Exec_Obj_4º_sem!$F13="1 - Insuficiente",1,IF([1]Rel_Parc_Exec_Obj_4º_sem!$F13="2 - Insatisfatório",2,IF([1]Rel_Parc_Exec_Obj_4º_sem!$F13="3 - Suficiente",3,0))))</f>
        <v>0</v>
      </c>
      <c r="Q6" s="14"/>
      <c r="R6" s="14"/>
      <c r="S6" s="26">
        <f>R3*S4</f>
        <v>40</v>
      </c>
      <c r="T6" s="15">
        <f>IF([1]Rel_Parc_Exec_Obj_5º_sem!$F13="4 - Superior",4,IF([1]Rel_Parc_Exec_Obj_5º_sem!$F13="1 - Insuficiente",1,IF([1]Rel_Parc_Exec_Obj_5º_sem!$F13="2 - Insatisfatório",2,IF([1]Rel_Parc_Exec_Obj_5º_sem!$F13="3 - Suficiente",3,0))))</f>
        <v>0</v>
      </c>
      <c r="U6" s="15"/>
      <c r="V6" s="15"/>
      <c r="W6" s="27">
        <f>V3*W4</f>
        <v>40</v>
      </c>
      <c r="X6" s="16">
        <f>IF([1]Rel_Parc_Exec_Obj_6º_sem!$F13="4 - Superior",4,IF([1]Rel_Parc_Exec_Obj_6º_sem!$F13="1 - Insuficiente",1,IF([1]Rel_Parc_Exec_Obj_6º_sem!$F13="2 - Insatisfatório",2,IF([1]Rel_Parc_Exec_Obj_6º_sem!$F13="3 - Suficiente",3,0))))</f>
        <v>0</v>
      </c>
      <c r="Y6" s="16"/>
      <c r="Z6" s="16"/>
      <c r="AA6" s="28">
        <f>Z3*AA4</f>
        <v>40</v>
      </c>
      <c r="AB6" s="17">
        <f>IF([1]Rel_Parc_Exec_Obj_7º_sem!$F13="4 - Superior",4,IF([1]Rel_Parc_Exec_Obj_7º_sem!$F13="1 - Insuficiente",1,IF([1]Rel_Parc_Exec_Obj_7º_sem!$F13="2 - Insatisfatório",2,IF([1]Rel_Parc_Exec_Obj_7º_sem!$F13="3 - Suficiente",3,0))))</f>
        <v>0</v>
      </c>
      <c r="AC6" s="17"/>
      <c r="AD6" s="17"/>
      <c r="AE6" s="29">
        <f>AD3*AE4</f>
        <v>40</v>
      </c>
      <c r="AF6" s="18">
        <f>IF([1]Rel_Parc_Exec_Obj_8º_sem!$F13="4 - Superior",4,IF([1]Rel_Parc_Exec_Obj_8º_sem!$F13="1 - Insuficiente",1,IF([1]Rel_Parc_Exec_Obj_8º_sem!$F13="2 - Insatisfatório",2,IF([1]Rel_Parc_Exec_Obj_8º_sem!$F13="3 - Suficiente",3,0))))</f>
        <v>0</v>
      </c>
      <c r="AG6" s="18"/>
      <c r="AH6" s="18"/>
      <c r="AI6" s="30">
        <f>AH3*AI4</f>
        <v>40</v>
      </c>
      <c r="AJ6" s="19">
        <f>IF([1]Rel_Parc_Exec_Obj_9º_sem!$F13="4 - Superior",4,IF([1]Rel_Parc_Exec_Obj_9º_sem!$F13="1 - Insuficiente",1,IF([1]Rel_Parc_Exec_Obj_9º_sem!$F13="2 - Insatisfatório",2,IF([1]Rel_Parc_Exec_Obj_9º_sem!$F13="3 - Suficiente",3,0))))</f>
        <v>0</v>
      </c>
      <c r="AK6" s="19"/>
      <c r="AL6" s="19"/>
      <c r="AM6" s="31">
        <f>AL3*AM4</f>
        <v>40</v>
      </c>
      <c r="AN6" s="20">
        <f>IF([1]Rel_Parc_Exec_Obj_10º_sem!$F13="4 - Superior",4,IF([1]Rel_Parc_Exec_Obj_10º_sem!$F13="1 - Insuficiente",1,IF([1]Rel_Parc_Exec_Obj_10º_sem!$F13="2 - Insatisfatório",2,IF([1]Rel_Parc_Exec_Obj_10º_sem!$F13="3 - Suficiente",3,0))))</f>
        <v>0</v>
      </c>
      <c r="AO6" s="20"/>
      <c r="AP6" s="20"/>
      <c r="AQ6" s="32">
        <f>AP3*AQ4</f>
        <v>40</v>
      </c>
    </row>
    <row r="7" spans="1:43" ht="15.75" customHeight="1" x14ac:dyDescent="0.25">
      <c r="A7" s="85" t="s">
        <v>57</v>
      </c>
      <c r="B7" s="80"/>
      <c r="C7" s="21"/>
      <c r="D7" s="11">
        <f>IF('Rel_Mon_Aval_Parc.'!F16="4 - Superior",4,IF('Rel_Mon_Aval_Parc.'!F16="1 - Insuficiente",1,IF('Rel_Mon_Aval_Parc.'!F16="2 - Insatisfatório",2,IF('Rel_Mon_Aval_Parc.'!F16="3 - Suficiente",3,0))))</f>
        <v>0</v>
      </c>
      <c r="E7" s="11"/>
      <c r="F7" s="11"/>
      <c r="G7" s="35">
        <f>(G5/G6)</f>
        <v>0</v>
      </c>
      <c r="H7" s="12">
        <f>IF([1]Rel_Parc_Exec_Obj_2º_sem!$F14="4 - Superior",4,IF([1]Rel_Parc_Exec_Obj_2º_sem!$F14="1 - Insuficiente",1,IF([1]Rel_Parc_Exec_Obj_2º_sem!$F14="2 - Insatisfatório",2,IF([1]Rel_Parc_Exec_Obj_2º_sem!$F14="3 - Suficiente",3,0))))</f>
        <v>0</v>
      </c>
      <c r="I7" s="12"/>
      <c r="J7" s="12"/>
      <c r="K7" s="36">
        <f>(K5/K6)</f>
        <v>0</v>
      </c>
      <c r="L7" s="13">
        <f>IF([1]Rel_Parc_Exec_Obj_3º_sem!$F14="4 - Superior",4,IF([1]Rel_Parc_Exec_Obj_3º_sem!$F14="1 - Insuficiente",1,IF([1]Rel_Parc_Exec_Obj_3º_sem!$F14="2 - Insatisfatório",2,IF([1]Rel_Parc_Exec_Obj_3º_sem!$F14="3 - Suficiente",3,0))))</f>
        <v>0</v>
      </c>
      <c r="M7" s="13"/>
      <c r="N7" s="13"/>
      <c r="O7" s="37">
        <f>(O5/O6)</f>
        <v>0</v>
      </c>
      <c r="P7" s="14">
        <f>IF([1]Rel_Parc_Exec_Obj_4º_sem!$F14="4 - Superior",4,IF([1]Rel_Parc_Exec_Obj_4º_sem!$F14="1 - Insuficiente",1,IF([1]Rel_Parc_Exec_Obj_4º_sem!$F14="2 - Insatisfatório",2,IF([1]Rel_Parc_Exec_Obj_4º_sem!$F14="3 - Suficiente",3,0))))</f>
        <v>0</v>
      </c>
      <c r="Q7" s="14"/>
      <c r="R7" s="14"/>
      <c r="S7" s="26">
        <f>(S5/S6)</f>
        <v>0</v>
      </c>
      <c r="T7" s="15">
        <f>IF([1]Rel_Parc_Exec_Obj_5º_sem!$F14="4 - Superior",4,IF([1]Rel_Parc_Exec_Obj_5º_sem!$F14="1 - Insuficiente",1,IF([1]Rel_Parc_Exec_Obj_5º_sem!$F14="2 - Insatisfatório",2,IF([1]Rel_Parc_Exec_Obj_5º_sem!$F14="3 - Suficiente",3,0))))</f>
        <v>0</v>
      </c>
      <c r="U7" s="15"/>
      <c r="V7" s="15"/>
      <c r="W7" s="27">
        <f>(W5/W6)</f>
        <v>0</v>
      </c>
      <c r="X7" s="16">
        <f>IF([1]Rel_Parc_Exec_Obj_6º_sem!$F14="4 - Superior",4,IF([1]Rel_Parc_Exec_Obj_6º_sem!$F14="1 - Insuficiente",1,IF([1]Rel_Parc_Exec_Obj_6º_sem!$F14="2 - Insatisfatório",2,IF([1]Rel_Parc_Exec_Obj_6º_sem!$F14="3 - Suficiente",3,0))))</f>
        <v>0</v>
      </c>
      <c r="Y7" s="16"/>
      <c r="Z7" s="16"/>
      <c r="AA7" s="38">
        <f>(AA5/AA6)</f>
        <v>0</v>
      </c>
      <c r="AB7" s="17">
        <f>IF([1]Rel_Parc_Exec_Obj_7º_sem!$F14="4 - Superior",4,IF([1]Rel_Parc_Exec_Obj_7º_sem!$F14="1 - Insuficiente",1,IF([1]Rel_Parc_Exec_Obj_7º_sem!$F14="2 - Insatisfatório",2,IF([1]Rel_Parc_Exec_Obj_7º_sem!$F14="3 - Suficiente",3,0))))</f>
        <v>0</v>
      </c>
      <c r="AC7" s="17"/>
      <c r="AD7" s="17"/>
      <c r="AE7" s="39">
        <f>(AE5/AE6)</f>
        <v>0</v>
      </c>
      <c r="AF7" s="18">
        <f>IF([1]Rel_Parc_Exec_Obj_8º_sem!$F14="4 - Superior",4,IF([1]Rel_Parc_Exec_Obj_8º_sem!$F14="1 - Insuficiente",1,IF([1]Rel_Parc_Exec_Obj_8º_sem!$F14="2 - Insatisfatório",2,IF([1]Rel_Parc_Exec_Obj_8º_sem!$F14="3 - Suficiente",3,0))))</f>
        <v>0</v>
      </c>
      <c r="AG7" s="18"/>
      <c r="AH7" s="18"/>
      <c r="AI7" s="40">
        <f>(AI5/AI6)</f>
        <v>0</v>
      </c>
      <c r="AJ7" s="19">
        <f>IF([1]Rel_Parc_Exec_Obj_9º_sem!$F14="4 - Superior",4,IF([1]Rel_Parc_Exec_Obj_9º_sem!$F14="1 - Insuficiente",1,IF([1]Rel_Parc_Exec_Obj_9º_sem!$F14="2 - Insatisfatório",2,IF([1]Rel_Parc_Exec_Obj_9º_sem!$F14="3 - Suficiente",3,0))))</f>
        <v>0</v>
      </c>
      <c r="AK7" s="19"/>
      <c r="AL7" s="19"/>
      <c r="AM7" s="41">
        <f>(AM5/AM6)</f>
        <v>0</v>
      </c>
      <c r="AN7" s="20">
        <f>IF([1]Rel_Parc_Exec_Obj_10º_sem!$F14="4 - Superior",4,IF([1]Rel_Parc_Exec_Obj_10º_sem!$F14="1 - Insuficiente",1,IF([1]Rel_Parc_Exec_Obj_10º_sem!$F14="2 - Insatisfatório",2,IF([1]Rel_Parc_Exec_Obj_10º_sem!$F14="3 - Suficiente",3,0))))</f>
        <v>0</v>
      </c>
      <c r="AO7" s="20"/>
      <c r="AP7" s="20"/>
      <c r="AQ7" s="42">
        <f>(AQ5/AQ6)</f>
        <v>0</v>
      </c>
    </row>
    <row r="8" spans="1:43" ht="15.75" customHeight="1" x14ac:dyDescent="0.25">
      <c r="A8" s="79" t="s">
        <v>9</v>
      </c>
      <c r="B8" s="80"/>
      <c r="C8" s="21"/>
      <c r="D8" s="11">
        <f>IF('Rel_Mon_Aval_Parc.'!F17="4 - Superior",4,IF('Rel_Mon_Aval_Parc.'!F17="1 - Insuficiente",1,IF('Rel_Mon_Aval_Parc.'!F17="2 - Insatisfatório",2,IF('Rel_Mon_Aval_Parc.'!F17="3 - Suficiente",3,0))))</f>
        <v>0</v>
      </c>
      <c r="E8" s="11"/>
      <c r="F8" s="11"/>
      <c r="G8" s="43">
        <f>G7</f>
        <v>0</v>
      </c>
      <c r="H8" s="12">
        <f>IF([1]Rel_Parc_Exec_Obj_2º_sem!$F15="4 - Superior",4,IF([1]Rel_Parc_Exec_Obj_2º_sem!$F15="1 - Insuficiente",1,IF([1]Rel_Parc_Exec_Obj_2º_sem!$F15="2 - Insatisfatório",2,IF([1]Rel_Parc_Exec_Obj_2º_sem!$F15="3 - Suficiente",3,0))))</f>
        <v>0</v>
      </c>
      <c r="I8" s="12"/>
      <c r="J8" s="12"/>
      <c r="K8" s="12">
        <f>K7</f>
        <v>0</v>
      </c>
      <c r="L8" s="13">
        <f>IF([1]Rel_Parc_Exec_Obj_3º_sem!$F15="4 - Superior",4,IF([1]Rel_Parc_Exec_Obj_3º_sem!$F15="1 - Insuficiente",1,IF([1]Rel_Parc_Exec_Obj_3º_sem!$F15="2 - Insatisfatório",2,IF([1]Rel_Parc_Exec_Obj_3º_sem!$F15="3 - Suficiente",3,0))))</f>
        <v>0</v>
      </c>
      <c r="M8" s="13"/>
      <c r="N8" s="13"/>
      <c r="O8" s="13">
        <f>O7</f>
        <v>0</v>
      </c>
      <c r="P8" s="14">
        <f>IF([1]Rel_Parc_Exec_Obj_4º_sem!$F15="4 - Superior",4,IF([1]Rel_Parc_Exec_Obj_4º_sem!$F15="1 - Insuficiente",1,IF([1]Rel_Parc_Exec_Obj_4º_sem!$F15="2 - Insatisfatório",2,IF([1]Rel_Parc_Exec_Obj_4º_sem!$F15="3 - Suficiente",3,0))))</f>
        <v>0</v>
      </c>
      <c r="Q8" s="14"/>
      <c r="R8" s="14"/>
      <c r="S8" s="26">
        <f>S7</f>
        <v>0</v>
      </c>
      <c r="T8" s="15">
        <f>IF([1]Rel_Parc_Exec_Obj_5º_sem!$F15="4 - Superior",4,IF([1]Rel_Parc_Exec_Obj_5º_sem!$F15="1 - Insuficiente",1,IF([1]Rel_Parc_Exec_Obj_5º_sem!$F15="2 - Insatisfatório",2,IF([1]Rel_Parc_Exec_Obj_5º_sem!$F15="3 - Suficiente",3,0))))</f>
        <v>0</v>
      </c>
      <c r="U8" s="15"/>
      <c r="V8" s="15"/>
      <c r="W8" s="27">
        <f>W7</f>
        <v>0</v>
      </c>
      <c r="X8" s="16">
        <f>IF([1]Rel_Parc_Exec_Obj_6º_sem!$F15="4 - Superior",4,IF([1]Rel_Parc_Exec_Obj_6º_sem!$F15="1 - Insuficiente",1,IF([1]Rel_Parc_Exec_Obj_6º_sem!$F15="2 - Insatisfatório",2,IF([1]Rel_Parc_Exec_Obj_6º_sem!$F15="3 - Suficiente",3,0))))</f>
        <v>0</v>
      </c>
      <c r="Y8" s="16"/>
      <c r="Z8" s="16"/>
      <c r="AA8" s="38">
        <f>AA7</f>
        <v>0</v>
      </c>
      <c r="AB8" s="17">
        <f>IF([1]Rel_Parc_Exec_Obj_7º_sem!$F15="4 - Superior",4,IF([1]Rel_Parc_Exec_Obj_7º_sem!$F15="1 - Insuficiente",1,IF([1]Rel_Parc_Exec_Obj_7º_sem!$F15="2 - Insatisfatório",2,IF([1]Rel_Parc_Exec_Obj_7º_sem!$F15="3 - Suficiente",3,0))))</f>
        <v>0</v>
      </c>
      <c r="AC8" s="17"/>
      <c r="AD8" s="17"/>
      <c r="AE8" s="39">
        <f>AE7</f>
        <v>0</v>
      </c>
      <c r="AF8" s="18">
        <f>IF([1]Rel_Parc_Exec_Obj_8º_sem!$F15="4 - Superior",4,IF([1]Rel_Parc_Exec_Obj_8º_sem!$F15="1 - Insuficiente",1,IF([1]Rel_Parc_Exec_Obj_8º_sem!$F15="2 - Insatisfatório",2,IF([1]Rel_Parc_Exec_Obj_8º_sem!$F15="3 - Suficiente",3,0))))</f>
        <v>0</v>
      </c>
      <c r="AG8" s="18"/>
      <c r="AH8" s="18"/>
      <c r="AI8" s="40">
        <f>AI7</f>
        <v>0</v>
      </c>
      <c r="AJ8" s="19">
        <f>IF([1]Rel_Parc_Exec_Obj_9º_sem!$F15="4 - Superior",4,IF([1]Rel_Parc_Exec_Obj_9º_sem!$F15="1 - Insuficiente",1,IF([1]Rel_Parc_Exec_Obj_9º_sem!$F15="2 - Insatisfatório",2,IF([1]Rel_Parc_Exec_Obj_9º_sem!$F15="3 - Suficiente",3,0))))</f>
        <v>0</v>
      </c>
      <c r="AK8" s="19"/>
      <c r="AL8" s="19"/>
      <c r="AM8" s="41">
        <f>AM7</f>
        <v>0</v>
      </c>
      <c r="AN8" s="20">
        <f>IF([1]Rel_Parc_Exec_Obj_10º_sem!$F15="4 - Superior",4,IF([1]Rel_Parc_Exec_Obj_10º_sem!$F15="1 - Insuficiente",1,IF([1]Rel_Parc_Exec_Obj_10º_sem!$F15="2 - Insatisfatório",2,IF([1]Rel_Parc_Exec_Obj_10º_sem!$F15="3 - Suficiente",3,0))))</f>
        <v>0</v>
      </c>
      <c r="AO8" s="20"/>
      <c r="AP8" s="20"/>
      <c r="AQ8" s="42">
        <f>AQ7</f>
        <v>0</v>
      </c>
    </row>
    <row r="9" spans="1:43" ht="15.75" customHeight="1" x14ac:dyDescent="0.25">
      <c r="A9" s="85" t="s">
        <v>58</v>
      </c>
      <c r="B9" s="91"/>
      <c r="C9" s="44"/>
      <c r="D9" s="11">
        <f>IF('Rel_Mon_Aval_Parc.'!F18="4 - Superior",4,IF('Rel_Mon_Aval_Parc.'!F18="1 - Insuficiente",1,IF('Rel_Mon_Aval_Parc.'!F18="2 - Insatisfatório",2,IF('Rel_Mon_Aval_Parc.'!F18="3 - Suficiente",3,0))))</f>
        <v>0</v>
      </c>
      <c r="E9" s="11"/>
      <c r="F9" s="11"/>
      <c r="G9" s="11">
        <f>IF(G8&gt;100,100,G7)</f>
        <v>0</v>
      </c>
      <c r="H9" s="12">
        <f>IF([1]Rel_Parc_Exec_Obj_2º_sem!$F16="4 - Superior",4,IF([1]Rel_Parc_Exec_Obj_2º_sem!$F16="1 - Insuficiente",1,IF([1]Rel_Parc_Exec_Obj_2º_sem!$F16="2 - Insatisfatório",2,IF([1]Rel_Parc_Exec_Obj_2º_sem!$F16="3 - Suficiente",3,0))))</f>
        <v>0</v>
      </c>
      <c r="I9" s="12"/>
      <c r="J9" s="12"/>
      <c r="K9" s="12">
        <f>IF(K8&gt;100,100,K7)</f>
        <v>0</v>
      </c>
      <c r="L9" s="13">
        <f>IF([1]Rel_Parc_Exec_Obj_3º_sem!$F16="4 - Superior",4,IF([1]Rel_Parc_Exec_Obj_3º_sem!$F16="1 - Insuficiente",1,IF([1]Rel_Parc_Exec_Obj_3º_sem!$F16="2 - Insatisfatório",2,IF([1]Rel_Parc_Exec_Obj_3º_sem!$F16="3 - Suficiente",3,0))))</f>
        <v>0</v>
      </c>
      <c r="M9" s="13"/>
      <c r="N9" s="13"/>
      <c r="O9" s="13">
        <f>IF(O8&gt;100,100,O7)</f>
        <v>0</v>
      </c>
      <c r="P9" s="14">
        <f>IF([1]Rel_Parc_Exec_Obj_4º_sem!$F16="4 - Superior",4,IF([1]Rel_Parc_Exec_Obj_4º_sem!$F16="1 - Insuficiente",1,IF([1]Rel_Parc_Exec_Obj_4º_sem!$F16="2 - Insatisfatório",2,IF([1]Rel_Parc_Exec_Obj_4º_sem!$F16="3 - Suficiente",3,0))))</f>
        <v>0</v>
      </c>
      <c r="Q9" s="14"/>
      <c r="R9" s="14"/>
      <c r="S9" s="26">
        <f>IF(S8&gt;100,100,S7)</f>
        <v>0</v>
      </c>
      <c r="T9" s="15">
        <f>IF([1]Rel_Parc_Exec_Obj_5º_sem!$F16="4 - Superior",4,IF([1]Rel_Parc_Exec_Obj_5º_sem!$F16="1 - Insuficiente",1,IF([1]Rel_Parc_Exec_Obj_5º_sem!$F16="2 - Insatisfatório",2,IF([1]Rel_Parc_Exec_Obj_5º_sem!$F16="3 - Suficiente",3,0))))</f>
        <v>0</v>
      </c>
      <c r="U9" s="15"/>
      <c r="V9" s="15"/>
      <c r="W9" s="27">
        <f>IF(W8&gt;100,100,W7)</f>
        <v>0</v>
      </c>
      <c r="X9" s="16">
        <f>IF([1]Rel_Parc_Exec_Obj_6º_sem!$F16="4 - Superior",4,IF([1]Rel_Parc_Exec_Obj_6º_sem!$F16="1 - Insuficiente",1,IF([1]Rel_Parc_Exec_Obj_6º_sem!$F16="2 - Insatisfatório",2,IF([1]Rel_Parc_Exec_Obj_6º_sem!$F16="3 - Suficiente",3,0))))</f>
        <v>0</v>
      </c>
      <c r="Y9" s="16"/>
      <c r="Z9" s="16"/>
      <c r="AA9" s="38">
        <f>IF(AA8&gt;100,100,AA7)</f>
        <v>0</v>
      </c>
      <c r="AB9" s="17">
        <f>IF([1]Rel_Parc_Exec_Obj_7º_sem!$F16="4 - Superior",4,IF([1]Rel_Parc_Exec_Obj_7º_sem!$F16="1 - Insuficiente",1,IF([1]Rel_Parc_Exec_Obj_7º_sem!$F16="2 - Insatisfatório",2,IF([1]Rel_Parc_Exec_Obj_7º_sem!$F16="3 - Suficiente",3,0))))</f>
        <v>0</v>
      </c>
      <c r="AC9" s="17"/>
      <c r="AD9" s="17"/>
      <c r="AE9" s="39">
        <f>IF(AE8&gt;100,100,AE7)</f>
        <v>0</v>
      </c>
      <c r="AF9" s="18">
        <f>IF([1]Rel_Parc_Exec_Obj_8º_sem!$F16="4 - Superior",4,IF([1]Rel_Parc_Exec_Obj_8º_sem!$F16="1 - Insuficiente",1,IF([1]Rel_Parc_Exec_Obj_8º_sem!$F16="2 - Insatisfatório",2,IF([1]Rel_Parc_Exec_Obj_8º_sem!$F16="3 - Suficiente",3,0))))</f>
        <v>0</v>
      </c>
      <c r="AG9" s="18"/>
      <c r="AH9" s="18"/>
      <c r="AI9" s="40">
        <f>IF(AI8&gt;100,100,AI7)</f>
        <v>0</v>
      </c>
      <c r="AJ9" s="19">
        <f>IF([1]Rel_Parc_Exec_Obj_9º_sem!$F16="4 - Superior",4,IF([1]Rel_Parc_Exec_Obj_9º_sem!$F16="1 - Insuficiente",1,IF([1]Rel_Parc_Exec_Obj_9º_sem!$F16="2 - Insatisfatório",2,IF([1]Rel_Parc_Exec_Obj_9º_sem!$F16="3 - Suficiente",3,0))))</f>
        <v>0</v>
      </c>
      <c r="AK9" s="19"/>
      <c r="AL9" s="19"/>
      <c r="AM9" s="41">
        <f>IF(AM8&gt;100,100,AM7)</f>
        <v>0</v>
      </c>
      <c r="AN9" s="20">
        <f>IF([1]Rel_Parc_Exec_Obj_10º_sem!$F16="4 - Superior",4,IF([1]Rel_Parc_Exec_Obj_10º_sem!$F16="1 - Insuficiente",1,IF([1]Rel_Parc_Exec_Obj_10º_sem!$F16="2 - Insatisfatório",2,IF([1]Rel_Parc_Exec_Obj_10º_sem!$F16="3 - Suficiente",3,0))))</f>
        <v>0</v>
      </c>
      <c r="AO9" s="20"/>
      <c r="AP9" s="20"/>
      <c r="AQ9" s="42">
        <f>IF(AQ8&gt;100,100,AQ7)</f>
        <v>0</v>
      </c>
    </row>
    <row r="10" spans="1:43" ht="15.75" customHeight="1" x14ac:dyDescent="0.25">
      <c r="A10" s="79" t="s">
        <v>59</v>
      </c>
      <c r="B10" s="88"/>
      <c r="C10" s="45"/>
      <c r="D10" s="11">
        <f>IF('Rel_Mon_Aval_Parc.'!F19="4 - Superior",4,IF('Rel_Mon_Aval_Parc.'!F19="1 - Insuficiente",1,IF('Rel_Mon_Aval_Parc.'!F19="2 - Insatisfatório",2,IF('Rel_Mon_Aval_Parc.'!F19="3 - Suficiente",3,0))))</f>
        <v>0</v>
      </c>
      <c r="E10" s="11"/>
      <c r="F10" s="11"/>
      <c r="G10" s="11"/>
      <c r="H10" s="12">
        <f>IF([1]Rel_Parc_Exec_Obj_2º_sem!$F17="4 - Superior",4,IF([1]Rel_Parc_Exec_Obj_2º_sem!$F17="1 - Insuficiente",1,IF([1]Rel_Parc_Exec_Obj_2º_sem!$F17="2 - Insatisfatório",2,IF([1]Rel_Parc_Exec_Obj_2º_sem!$F17="3 - Suficiente",3,0))))</f>
        <v>0</v>
      </c>
      <c r="I10" s="12"/>
      <c r="J10" s="12"/>
      <c r="K10" s="12"/>
      <c r="L10" s="13">
        <f>IF([1]Rel_Parc_Exec_Obj_3º_sem!$F17="4 - Superior",4,IF([1]Rel_Parc_Exec_Obj_3º_sem!$F17="1 - Insuficiente",1,IF([1]Rel_Parc_Exec_Obj_3º_sem!$F17="2 - Insatisfatório",2,IF([1]Rel_Parc_Exec_Obj_3º_sem!$F17="3 - Suficiente",3,0))))</f>
        <v>0</v>
      </c>
      <c r="M10" s="13"/>
      <c r="N10" s="13"/>
      <c r="O10" s="13"/>
      <c r="P10" s="14">
        <f>IF([1]Rel_Parc_Exec_Obj_4º_sem!$F17="4 - Superior",4,IF([1]Rel_Parc_Exec_Obj_4º_sem!$F17="1 - Insuficiente",1,IF([1]Rel_Parc_Exec_Obj_4º_sem!$F17="2 - Insatisfatório",2,IF([1]Rel_Parc_Exec_Obj_4º_sem!$F17="3 - Suficiente",3,0))))</f>
        <v>0</v>
      </c>
      <c r="Q10" s="14"/>
      <c r="R10" s="14"/>
      <c r="S10" s="14"/>
      <c r="T10" s="15">
        <f>IF([1]Rel_Parc_Exec_Obj_5º_sem!$F17="4 - Superior",4,IF([1]Rel_Parc_Exec_Obj_5º_sem!$F17="1 - Insuficiente",1,IF([1]Rel_Parc_Exec_Obj_5º_sem!$F17="2 - Insatisfatório",2,IF([1]Rel_Parc_Exec_Obj_5º_sem!$F17="3 - Suficiente",3,0))))</f>
        <v>0</v>
      </c>
      <c r="U10" s="15"/>
      <c r="V10" s="15"/>
      <c r="W10" s="15"/>
      <c r="X10" s="16">
        <f>IF([1]Rel_Parc_Exec_Obj_6º_sem!$F17="4 - Superior",4,IF([1]Rel_Parc_Exec_Obj_6º_sem!$F17="1 - Insuficiente",1,IF([1]Rel_Parc_Exec_Obj_6º_sem!$F17="2 - Insatisfatório",2,IF([1]Rel_Parc_Exec_Obj_6º_sem!$F17="3 - Suficiente",3,0))))</f>
        <v>0</v>
      </c>
      <c r="Y10" s="16"/>
      <c r="Z10" s="16"/>
      <c r="AA10" s="16"/>
      <c r="AB10" s="17">
        <f>IF([1]Rel_Parc_Exec_Obj_7º_sem!$F17="4 - Superior",4,IF([1]Rel_Parc_Exec_Obj_7º_sem!$F17="1 - Insuficiente",1,IF([1]Rel_Parc_Exec_Obj_7º_sem!$F17="2 - Insatisfatório",2,IF([1]Rel_Parc_Exec_Obj_7º_sem!$F17="3 - Suficiente",3,0))))</f>
        <v>0</v>
      </c>
      <c r="AC10" s="17"/>
      <c r="AD10" s="17"/>
      <c r="AE10" s="17"/>
      <c r="AF10" s="18">
        <f>IF([1]Rel_Parc_Exec_Obj_8º_sem!$F17="4 - Superior",4,IF([1]Rel_Parc_Exec_Obj_8º_sem!$F17="1 - Insuficiente",1,IF([1]Rel_Parc_Exec_Obj_8º_sem!$F17="2 - Insatisfatório",2,IF([1]Rel_Parc_Exec_Obj_8º_sem!$F17="3 - Suficiente",3,0))))</f>
        <v>0</v>
      </c>
      <c r="AG10" s="18"/>
      <c r="AH10" s="18"/>
      <c r="AI10" s="18"/>
      <c r="AJ10" s="19">
        <f>IF([1]Rel_Parc_Exec_Obj_9º_sem!$F17="4 - Superior",4,IF([1]Rel_Parc_Exec_Obj_9º_sem!$F17="1 - Insuficiente",1,IF([1]Rel_Parc_Exec_Obj_9º_sem!$F17="2 - Insatisfatório",2,IF([1]Rel_Parc_Exec_Obj_9º_sem!$F17="3 - Suficiente",3,0))))</f>
        <v>0</v>
      </c>
      <c r="AK10" s="19"/>
      <c r="AL10" s="19"/>
      <c r="AM10" s="19"/>
      <c r="AN10" s="20">
        <f>IF([1]Rel_Parc_Exec_Obj_10º_sem!$F17="4 - Superior",4,IF([1]Rel_Parc_Exec_Obj_10º_sem!$F17="1 - Insuficiente",1,IF([1]Rel_Parc_Exec_Obj_10º_sem!$F17="2 - Insatisfatório",2,IF([1]Rel_Parc_Exec_Obj_10º_sem!$F17="3 - Suficiente",3,0))))</f>
        <v>0</v>
      </c>
      <c r="AO10" s="20"/>
      <c r="AP10" s="20"/>
      <c r="AQ10" s="20"/>
    </row>
    <row r="11" spans="1:43" ht="15.75" customHeight="1" x14ac:dyDescent="0.25">
      <c r="A11" s="85" t="s">
        <v>61</v>
      </c>
      <c r="B11" s="80"/>
      <c r="C11" s="21"/>
      <c r="D11" s="11">
        <f>IF('Rel_Mon_Aval_Parc.'!F20="4 - Superior",4,IF('Rel_Mon_Aval_Parc.'!F20="1 - Insuficiente",1,IF('Rel_Mon_Aval_Parc.'!F20="2 - Insatisfatório",2,IF('Rel_Mon_Aval_Parc.'!F20="3 - Suficiente",3,0))))</f>
        <v>0</v>
      </c>
      <c r="E11" s="11"/>
      <c r="F11" s="11"/>
      <c r="G11" s="11" t="str">
        <f>IF(G7&lt;31,"Insuficiente",IF(G7&lt;61,"Insatisfatório",IF(G7&lt;91,"Suficiente","Superior")))</f>
        <v>Insuficiente</v>
      </c>
      <c r="H11" s="12">
        <f>IF([1]Rel_Parc_Exec_Obj_2º_sem!$F18="4 - Superior",4,IF([1]Rel_Parc_Exec_Obj_2º_sem!$F18="1 - Insuficiente",1,IF([1]Rel_Parc_Exec_Obj_2º_sem!$F18="2 - Insatisfatório",2,IF([1]Rel_Parc_Exec_Obj_2º_sem!$F18="3 - Suficiente",3,0))))</f>
        <v>0</v>
      </c>
      <c r="I11" s="12"/>
      <c r="J11" s="12"/>
      <c r="K11" s="12" t="str">
        <f>IF(K7&lt;31,"Insuficiente",IF(K7&lt;61,"Insatisfatório",IF(K7&lt;91,"Suficiente","Superior")))</f>
        <v>Insuficiente</v>
      </c>
      <c r="L11" s="13">
        <f>IF([1]Rel_Parc_Exec_Obj_3º_sem!$F18="4 - Superior",4,IF([1]Rel_Parc_Exec_Obj_3º_sem!$F18="1 - Insuficiente",1,IF([1]Rel_Parc_Exec_Obj_3º_sem!$F18="2 - Insatisfatório",2,IF([1]Rel_Parc_Exec_Obj_3º_sem!$F18="3 - Suficiente",3,0))))</f>
        <v>0</v>
      </c>
      <c r="M11" s="13"/>
      <c r="N11" s="13"/>
      <c r="O11" s="13" t="str">
        <f>IF(O7&lt;31,"Insuficiente",IF(O7&lt;61,"Insatisfatório",IF(O7&lt;91,"Suficiente","Superior")))</f>
        <v>Insuficiente</v>
      </c>
      <c r="P11" s="14">
        <f>IF([1]Rel_Parc_Exec_Obj_4º_sem!$F18="4 - Superior",4,IF([1]Rel_Parc_Exec_Obj_4º_sem!$F18="1 - Insuficiente",1,IF([1]Rel_Parc_Exec_Obj_4º_sem!$F18="2 - Insatisfatório",2,IF([1]Rel_Parc_Exec_Obj_4º_sem!$F18="3 - Suficiente",3,0))))</f>
        <v>0</v>
      </c>
      <c r="Q11" s="14"/>
      <c r="R11" s="14"/>
      <c r="S11" s="14" t="str">
        <f>IF(S7&lt;31,"Insuficiente",IF(S7&lt;61,"Insatisfatório",IF(S7&lt;91,"Suficiente","Superior")))</f>
        <v>Insuficiente</v>
      </c>
      <c r="T11" s="15">
        <f>IF([1]Rel_Parc_Exec_Obj_5º_sem!$F18="4 - Superior",4,IF([1]Rel_Parc_Exec_Obj_5º_sem!$F18="1 - Insuficiente",1,IF([1]Rel_Parc_Exec_Obj_5º_sem!$F18="2 - Insatisfatório",2,IF([1]Rel_Parc_Exec_Obj_5º_sem!$F18="3 - Suficiente",3,0))))</f>
        <v>0</v>
      </c>
      <c r="U11" s="15"/>
      <c r="V11" s="15"/>
      <c r="W11" s="15" t="str">
        <f>IF(W7&lt;31,"Insuficiente",IF(W7&lt;61,"Insatisfatório",IF(W7&lt;91,"Suficiente","Superior")))</f>
        <v>Insuficiente</v>
      </c>
      <c r="X11" s="16">
        <f>IF([1]Rel_Parc_Exec_Obj_6º_sem!$F18="4 - Superior",4,IF([1]Rel_Parc_Exec_Obj_6º_sem!$F18="1 - Insuficiente",1,IF([1]Rel_Parc_Exec_Obj_6º_sem!$F18="2 - Insatisfatório",2,IF([1]Rel_Parc_Exec_Obj_6º_sem!$F18="3 - Suficiente",3,0))))</f>
        <v>0</v>
      </c>
      <c r="Y11" s="16"/>
      <c r="Z11" s="16"/>
      <c r="AA11" s="16" t="str">
        <f>IF(AA7&lt;31,"Insuficiente",IF(AA7&lt;61,"Insatisfatório",IF(AA7&lt;91,"Suficiente","Superior")))</f>
        <v>Insuficiente</v>
      </c>
      <c r="AB11" s="17">
        <f>IF([1]Rel_Parc_Exec_Obj_7º_sem!$F18="4 - Superior",4,IF([1]Rel_Parc_Exec_Obj_7º_sem!$F18="1 - Insuficiente",1,IF([1]Rel_Parc_Exec_Obj_7º_sem!$F18="2 - Insatisfatório",2,IF([1]Rel_Parc_Exec_Obj_7º_sem!$F18="3 - Suficiente",3,0))))</f>
        <v>0</v>
      </c>
      <c r="AC11" s="17"/>
      <c r="AD11" s="17"/>
      <c r="AE11" s="17" t="str">
        <f>IF(AE7&lt;31,"Insuficiente",IF(AE7&lt;61,"Insatisfatório",IF(AE7&lt;91,"Suficiente","Superior")))</f>
        <v>Insuficiente</v>
      </c>
      <c r="AF11" s="18">
        <f>IF([1]Rel_Parc_Exec_Obj_8º_sem!$F18="4 - Superior",4,IF([1]Rel_Parc_Exec_Obj_8º_sem!$F18="1 - Insuficiente",1,IF([1]Rel_Parc_Exec_Obj_8º_sem!$F18="2 - Insatisfatório",2,IF([1]Rel_Parc_Exec_Obj_8º_sem!$F18="3 - Suficiente",3,0))))</f>
        <v>0</v>
      </c>
      <c r="AG11" s="18"/>
      <c r="AH11" s="18"/>
      <c r="AI11" s="18" t="str">
        <f>IF(AI7&lt;31,"Insuficiente",IF(AI7&lt;61,"Insatisfatório",IF(AI7&lt;91,"Suficiente","Superior")))</f>
        <v>Insuficiente</v>
      </c>
      <c r="AJ11" s="19">
        <f>IF([1]Rel_Parc_Exec_Obj_9º_sem!$F18="4 - Superior",4,IF([1]Rel_Parc_Exec_Obj_9º_sem!$F18="1 - Insuficiente",1,IF([1]Rel_Parc_Exec_Obj_9º_sem!$F18="2 - Insatisfatório",2,IF([1]Rel_Parc_Exec_Obj_9º_sem!$F18="3 - Suficiente",3,0))))</f>
        <v>0</v>
      </c>
      <c r="AK11" s="19"/>
      <c r="AL11" s="19"/>
      <c r="AM11" s="19" t="str">
        <f>IF(AM7&lt;31,"Insuficiente",IF(AM7&lt;61,"Insatisfatório",IF(AM7&lt;91,"Suficiente","Superior")))</f>
        <v>Insuficiente</v>
      </c>
      <c r="AN11" s="20">
        <f>IF([1]Rel_Parc_Exec_Obj_10º_sem!$F18="4 - Superior",4,IF([1]Rel_Parc_Exec_Obj_10º_sem!$F18="1 - Insuficiente",1,IF([1]Rel_Parc_Exec_Obj_10º_sem!$F18="2 - Insatisfatório",2,IF([1]Rel_Parc_Exec_Obj_10º_sem!$F18="3 - Suficiente",3,0))))</f>
        <v>0</v>
      </c>
      <c r="AO11" s="20"/>
      <c r="AP11" s="20"/>
      <c r="AQ11" s="20" t="str">
        <f>IF(AQ7&lt;31,"Insuficiente",IF(AQ7&lt;61,"Insatisfatório",IF(AQ7&lt;91,"Suficiente","Superior")))</f>
        <v>Insuficiente</v>
      </c>
    </row>
    <row r="12" spans="1:43" ht="15.75" customHeight="1" x14ac:dyDescent="0.25">
      <c r="A12" s="79" t="s">
        <v>60</v>
      </c>
      <c r="B12" s="88"/>
      <c r="C12" s="45"/>
      <c r="D12" s="11">
        <f>IF('Rel_Mon_Aval_Parc.'!F21="4 - Superior",4,IF('Rel_Mon_Aval_Parc.'!F21="1 - Insuficiente",1,IF('Rel_Mon_Aval_Parc.'!F21="2 - Insatisfatório",2,IF('Rel_Mon_Aval_Parc.'!F21="3 - Suficiente",3,0))))</f>
        <v>0</v>
      </c>
      <c r="E12" s="11"/>
      <c r="F12" s="11"/>
      <c r="G12" s="11"/>
      <c r="H12" s="12">
        <f>IF([1]Rel_Parc_Exec_Obj_2º_sem!$F19="4 - Superior",4,IF([1]Rel_Parc_Exec_Obj_2º_sem!$F19="1 - Insuficiente",1,IF([1]Rel_Parc_Exec_Obj_2º_sem!$F19="2 - Insatisfatório",2,IF([1]Rel_Parc_Exec_Obj_2º_sem!$F19="3 - Suficiente",3,0))))</f>
        <v>0</v>
      </c>
      <c r="I12" s="12"/>
      <c r="J12" s="12"/>
      <c r="K12" s="12"/>
      <c r="L12" s="13">
        <f>IF([1]Rel_Parc_Exec_Obj_3º_sem!$F19="4 - Superior",4,IF([1]Rel_Parc_Exec_Obj_3º_sem!$F19="1 - Insuficiente",1,IF([1]Rel_Parc_Exec_Obj_3º_sem!$F19="2 - Insatisfatório",2,IF([1]Rel_Parc_Exec_Obj_3º_sem!$F19="3 - Suficiente",3,0))))</f>
        <v>0</v>
      </c>
      <c r="M12" s="13"/>
      <c r="N12" s="13"/>
      <c r="O12" s="13"/>
      <c r="P12" s="14">
        <f>IF([1]Rel_Parc_Exec_Obj_4º_sem!$F19="4 - Superior",4,IF([1]Rel_Parc_Exec_Obj_4º_sem!$F19="1 - Insuficiente",1,IF([1]Rel_Parc_Exec_Obj_4º_sem!$F19="2 - Insatisfatório",2,IF([1]Rel_Parc_Exec_Obj_4º_sem!$F19="3 - Suficiente",3,0))))</f>
        <v>0</v>
      </c>
      <c r="Q12" s="14"/>
      <c r="R12" s="14"/>
      <c r="S12" s="14"/>
      <c r="T12" s="15">
        <f>IF([1]Rel_Parc_Exec_Obj_5º_sem!$F19="4 - Superior",4,IF([1]Rel_Parc_Exec_Obj_5º_sem!$F19="1 - Insuficiente",1,IF([1]Rel_Parc_Exec_Obj_5º_sem!$F19="2 - Insatisfatório",2,IF([1]Rel_Parc_Exec_Obj_5º_sem!$F19="3 - Suficiente",3,0))))</f>
        <v>0</v>
      </c>
      <c r="U12" s="15"/>
      <c r="V12" s="15"/>
      <c r="W12" s="15"/>
      <c r="X12" s="16">
        <f>IF([1]Rel_Parc_Exec_Obj_6º_sem!$F19="4 - Superior",4,IF([1]Rel_Parc_Exec_Obj_6º_sem!$F19="1 - Insuficiente",1,IF([1]Rel_Parc_Exec_Obj_6º_sem!$F19="2 - Insatisfatório",2,IF([1]Rel_Parc_Exec_Obj_6º_sem!$F19="3 - Suficiente",3,0))))</f>
        <v>0</v>
      </c>
      <c r="Y12" s="16"/>
      <c r="Z12" s="16"/>
      <c r="AA12" s="16"/>
      <c r="AB12" s="17">
        <f>IF([1]Rel_Parc_Exec_Obj_7º_sem!$F19="4 - Superior",4,IF([1]Rel_Parc_Exec_Obj_7º_sem!$F19="1 - Insuficiente",1,IF([1]Rel_Parc_Exec_Obj_7º_sem!$F19="2 - Insatisfatório",2,IF([1]Rel_Parc_Exec_Obj_7º_sem!$F19="3 - Suficiente",3,0))))</f>
        <v>0</v>
      </c>
      <c r="AC12" s="17"/>
      <c r="AD12" s="17"/>
      <c r="AE12" s="17"/>
      <c r="AF12" s="18">
        <f>IF([1]Rel_Parc_Exec_Obj_8º_sem!$F19="4 - Superior",4,IF([1]Rel_Parc_Exec_Obj_8º_sem!$F19="1 - Insuficiente",1,IF([1]Rel_Parc_Exec_Obj_8º_sem!$F19="2 - Insatisfatório",2,IF([1]Rel_Parc_Exec_Obj_8º_sem!$F19="3 - Suficiente",3,0))))</f>
        <v>0</v>
      </c>
      <c r="AG12" s="18"/>
      <c r="AH12" s="18"/>
      <c r="AI12" s="18"/>
      <c r="AJ12" s="19">
        <f>IF([1]Rel_Parc_Exec_Obj_9º_sem!$F19="4 - Superior",4,IF([1]Rel_Parc_Exec_Obj_9º_sem!$F19="1 - Insuficiente",1,IF([1]Rel_Parc_Exec_Obj_9º_sem!$F19="2 - Insatisfatório",2,IF([1]Rel_Parc_Exec_Obj_9º_sem!$F19="3 - Suficiente",3,0))))</f>
        <v>0</v>
      </c>
      <c r="AK12" s="19"/>
      <c r="AL12" s="19"/>
      <c r="AM12" s="19"/>
      <c r="AN12" s="20">
        <f>IF([1]Rel_Parc_Exec_Obj_10º_sem!$F19="4 - Superior",4,IF([1]Rel_Parc_Exec_Obj_10º_sem!$F19="1 - Insuficiente",1,IF([1]Rel_Parc_Exec_Obj_10º_sem!$F19="2 - Insatisfatório",2,IF([1]Rel_Parc_Exec_Obj_10º_sem!$F19="3 - Suficiente",3,0))))</f>
        <v>0</v>
      </c>
      <c r="AO12" s="20"/>
      <c r="AP12" s="20"/>
      <c r="AQ12" s="20"/>
    </row>
    <row r="13" spans="1:43" x14ac:dyDescent="0.25">
      <c r="D13" s="11">
        <f>SUM(D3:D12)</f>
        <v>0</v>
      </c>
      <c r="E13" s="11"/>
      <c r="F13" s="11"/>
      <c r="G13" s="11"/>
      <c r="H13" s="12">
        <f>SUM(H3:H12)</f>
        <v>0</v>
      </c>
      <c r="I13" s="12"/>
      <c r="J13" s="12"/>
      <c r="K13" s="12"/>
      <c r="L13" s="13">
        <f>SUM(L3:L12)</f>
        <v>0</v>
      </c>
      <c r="M13" s="13"/>
      <c r="N13" s="13"/>
      <c r="O13" s="13"/>
      <c r="P13" s="14">
        <f>SUM(P3:P12)</f>
        <v>0</v>
      </c>
      <c r="Q13" s="14"/>
      <c r="R13" s="14"/>
      <c r="S13" s="14"/>
      <c r="T13" s="15">
        <f>SUM(T3:T12)</f>
        <v>0</v>
      </c>
      <c r="U13" s="15"/>
      <c r="V13" s="15"/>
      <c r="W13" s="15"/>
      <c r="X13" s="16">
        <f>SUM(X3:X12)</f>
        <v>0</v>
      </c>
      <c r="Y13" s="16"/>
      <c r="Z13" s="16"/>
      <c r="AA13" s="16"/>
      <c r="AB13" s="17">
        <f>SUM(AB3:AB12)</f>
        <v>0</v>
      </c>
      <c r="AC13" s="17"/>
      <c r="AD13" s="17"/>
      <c r="AE13" s="17"/>
      <c r="AF13" s="18">
        <f>SUM(AF3:AF12)</f>
        <v>0</v>
      </c>
      <c r="AG13" s="18"/>
      <c r="AH13" s="18"/>
      <c r="AI13" s="18"/>
      <c r="AJ13" s="19">
        <f>SUM(AJ3:AJ12)</f>
        <v>0</v>
      </c>
      <c r="AK13" s="19"/>
      <c r="AL13" s="19"/>
      <c r="AM13" s="19"/>
      <c r="AN13" s="20">
        <f>SUM(AN3:AN12)</f>
        <v>0</v>
      </c>
      <c r="AO13" s="20"/>
      <c r="AP13" s="20"/>
      <c r="AQ13" s="20"/>
    </row>
    <row r="16" spans="1:43" x14ac:dyDescent="0.25">
      <c r="G16" s="46" t="s">
        <v>73</v>
      </c>
      <c r="K16" s="46" t="s">
        <v>74</v>
      </c>
      <c r="M16" s="46" t="s">
        <v>75</v>
      </c>
      <c r="N16" s="46" t="s">
        <v>76</v>
      </c>
      <c r="O16" s="46" t="s">
        <v>77</v>
      </c>
      <c r="S16" s="46" t="s">
        <v>78</v>
      </c>
    </row>
    <row r="17" spans="7:23" ht="15.75" customHeight="1" x14ac:dyDescent="0.25">
      <c r="G17" t="s">
        <v>79</v>
      </c>
      <c r="K17" s="47" t="s">
        <v>80</v>
      </c>
      <c r="M17" s="48" t="s">
        <v>81</v>
      </c>
      <c r="N17" t="s">
        <v>82</v>
      </c>
      <c r="O17">
        <v>40</v>
      </c>
      <c r="S17" t="s">
        <v>62</v>
      </c>
      <c r="T17">
        <f>D13</f>
        <v>0</v>
      </c>
      <c r="U17">
        <f>IF([1]Rel_Final_Exec_Obj!D5="Autonomia em Foco",360,IF([1]Rel_Final_Exec_Obj!D5="Bagageiro",200,IF([1]Rel_Final_Exec_Obj!D5="Família Acolhedora",320,IF([1]Rel_Final_Exec_Obj!D5="Família em foco",360,IF([1]Rel_Final_Exec_Obj!D5="NPJ - Núcleo de Proteção Jurídico Social e Apoio Psicológico",320,IF([1]Rel_Final_Exec_Obj!D5="República",360,IF([1]Rel_Final_Exec_Obj!D5="SEAS - Serviço de Abordagem Social à População de Rua",280,IF([1]Rel_Final_Exec_Obj!D5="Serviço de Alimentação Domiciliar para a Pessoa Idosa",360,IF([1]Rel_Final_Exec_Obj!D5="Serviço de Inclusão Social e Produtiva",360,IF([1]Rel_Final_Exec_Obj!D5="Serviço Proteção Social Básica no Domicílio para Pessoas com Deficiência e Idosas",320,400))))))))))</f>
        <v>400</v>
      </c>
      <c r="W17">
        <v>100</v>
      </c>
    </row>
    <row r="18" spans="7:23" ht="15.75" customHeight="1" x14ac:dyDescent="0.25">
      <c r="G18" t="s">
        <v>83</v>
      </c>
      <c r="K18" s="47" t="s">
        <v>84</v>
      </c>
      <c r="M18" s="48" t="s">
        <v>85</v>
      </c>
      <c r="N18" t="s">
        <v>82</v>
      </c>
      <c r="O18">
        <v>36</v>
      </c>
      <c r="S18" t="s">
        <v>63</v>
      </c>
      <c r="T18">
        <f>H13</f>
        <v>0</v>
      </c>
      <c r="U18">
        <f>T27</f>
        <v>0</v>
      </c>
      <c r="W18">
        <v>1</v>
      </c>
    </row>
    <row r="19" spans="7:23" ht="15.75" customHeight="1" x14ac:dyDescent="0.25">
      <c r="G19" t="s">
        <v>86</v>
      </c>
      <c r="K19" s="47" t="s">
        <v>87</v>
      </c>
      <c r="M19" s="48" t="s">
        <v>88</v>
      </c>
      <c r="N19" t="s">
        <v>82</v>
      </c>
      <c r="O19">
        <v>20</v>
      </c>
      <c r="S19" t="s">
        <v>64</v>
      </c>
      <c r="T19">
        <f>L13</f>
        <v>0</v>
      </c>
      <c r="W19">
        <f>U18*W17</f>
        <v>0</v>
      </c>
    </row>
    <row r="20" spans="7:23" ht="15.75" customHeight="1" x14ac:dyDescent="0.25">
      <c r="G20" t="s">
        <v>89</v>
      </c>
      <c r="K20" s="47" t="s">
        <v>90</v>
      </c>
      <c r="M20" s="48" t="s">
        <v>91</v>
      </c>
      <c r="N20" t="s">
        <v>82</v>
      </c>
      <c r="O20">
        <v>40</v>
      </c>
      <c r="S20" t="s">
        <v>65</v>
      </c>
      <c r="T20">
        <f>P13</f>
        <v>0</v>
      </c>
      <c r="W20">
        <f>U17*W18</f>
        <v>400</v>
      </c>
    </row>
    <row r="21" spans="7:23" ht="15.75" customHeight="1" x14ac:dyDescent="0.25">
      <c r="G21" t="s">
        <v>92</v>
      </c>
      <c r="K21" s="47" t="s">
        <v>93</v>
      </c>
      <c r="M21" s="48" t="s">
        <v>94</v>
      </c>
      <c r="N21" t="s">
        <v>82</v>
      </c>
      <c r="O21">
        <v>40</v>
      </c>
      <c r="S21" t="s">
        <v>66</v>
      </c>
      <c r="T21">
        <f>T13</f>
        <v>0</v>
      </c>
      <c r="W21">
        <f>W19/W20</f>
        <v>0</v>
      </c>
    </row>
    <row r="22" spans="7:23" ht="15.75" customHeight="1" x14ac:dyDescent="0.25">
      <c r="G22" t="s">
        <v>95</v>
      </c>
      <c r="K22" s="47" t="s">
        <v>96</v>
      </c>
      <c r="M22" s="48" t="s">
        <v>97</v>
      </c>
      <c r="N22" t="s">
        <v>82</v>
      </c>
      <c r="O22">
        <v>40</v>
      </c>
      <c r="S22" t="s">
        <v>67</v>
      </c>
      <c r="T22">
        <f>X13</f>
        <v>0</v>
      </c>
      <c r="W22">
        <f>W21</f>
        <v>0</v>
      </c>
    </row>
    <row r="23" spans="7:23" ht="15.75" customHeight="1" x14ac:dyDescent="0.25">
      <c r="G23" t="s">
        <v>98</v>
      </c>
      <c r="K23" s="47" t="s">
        <v>99</v>
      </c>
      <c r="M23" s="48" t="s">
        <v>100</v>
      </c>
      <c r="N23" t="s">
        <v>82</v>
      </c>
      <c r="O23">
        <v>40</v>
      </c>
      <c r="S23" t="s">
        <v>68</v>
      </c>
      <c r="T23">
        <f>AB13</f>
        <v>0</v>
      </c>
      <c r="W23">
        <f>IF(W22&gt;100,100,W21)</f>
        <v>0</v>
      </c>
    </row>
    <row r="24" spans="7:23" ht="15.75" customHeight="1" x14ac:dyDescent="0.25">
      <c r="G24" t="s">
        <v>101</v>
      </c>
      <c r="K24" s="47" t="s">
        <v>102</v>
      </c>
      <c r="M24" s="48" t="s">
        <v>103</v>
      </c>
      <c r="N24" t="s">
        <v>82</v>
      </c>
      <c r="O24">
        <v>40</v>
      </c>
      <c r="S24" t="s">
        <v>69</v>
      </c>
      <c r="T24">
        <f>AF13</f>
        <v>0</v>
      </c>
    </row>
    <row r="25" spans="7:23" ht="15.75" customHeight="1" x14ac:dyDescent="0.25">
      <c r="G25" t="s">
        <v>104</v>
      </c>
      <c r="K25" s="47" t="s">
        <v>105</v>
      </c>
      <c r="M25" s="48" t="s">
        <v>106</v>
      </c>
      <c r="N25" t="s">
        <v>82</v>
      </c>
      <c r="O25">
        <v>40</v>
      </c>
      <c r="S25" t="s">
        <v>70</v>
      </c>
      <c r="T25">
        <f>AJ13</f>
        <v>0</v>
      </c>
      <c r="W25" t="str">
        <f>IF(W21&lt;31,"Insuficiente",IF(W21&lt;61,"Insatisfatório",IF(W21&lt;91,"Suficiente","Superior")))</f>
        <v>Insuficiente</v>
      </c>
    </row>
    <row r="26" spans="7:23" ht="15.75" customHeight="1" x14ac:dyDescent="0.25">
      <c r="G26" t="s">
        <v>107</v>
      </c>
      <c r="K26" s="47" t="s">
        <v>108</v>
      </c>
      <c r="M26" s="48" t="s">
        <v>109</v>
      </c>
      <c r="N26" t="s">
        <v>82</v>
      </c>
      <c r="O26">
        <v>40</v>
      </c>
      <c r="S26" t="s">
        <v>71</v>
      </c>
      <c r="T26">
        <f>AN13</f>
        <v>0</v>
      </c>
    </row>
    <row r="27" spans="7:23" ht="15.75" customHeight="1" x14ac:dyDescent="0.25">
      <c r="G27" t="s">
        <v>110</v>
      </c>
      <c r="K27" s="47" t="s">
        <v>111</v>
      </c>
      <c r="M27" s="48" t="s">
        <v>112</v>
      </c>
      <c r="N27" t="s">
        <v>82</v>
      </c>
      <c r="O27">
        <v>40</v>
      </c>
      <c r="T27">
        <f>SUM(T17:T26)</f>
        <v>0</v>
      </c>
    </row>
    <row r="28" spans="7:23" ht="15.75" customHeight="1" x14ac:dyDescent="0.25">
      <c r="G28" t="s">
        <v>113</v>
      </c>
      <c r="K28" s="47" t="s">
        <v>83</v>
      </c>
      <c r="M28" s="48" t="s">
        <v>114</v>
      </c>
      <c r="N28" t="s">
        <v>82</v>
      </c>
      <c r="O28">
        <v>40</v>
      </c>
    </row>
    <row r="29" spans="7:23" ht="15.75" customHeight="1" x14ac:dyDescent="0.25">
      <c r="G29" t="s">
        <v>115</v>
      </c>
      <c r="K29" s="47" t="s">
        <v>116</v>
      </c>
      <c r="M29" s="48" t="s">
        <v>117</v>
      </c>
      <c r="N29" t="s">
        <v>82</v>
      </c>
      <c r="O29">
        <v>40</v>
      </c>
    </row>
    <row r="30" spans="7:23" ht="15.75" customHeight="1" x14ac:dyDescent="0.25">
      <c r="G30" t="s">
        <v>118</v>
      </c>
      <c r="K30" s="47" t="s">
        <v>119</v>
      </c>
      <c r="M30" s="48" t="s">
        <v>120</v>
      </c>
      <c r="N30" t="s">
        <v>82</v>
      </c>
      <c r="O30">
        <v>40</v>
      </c>
    </row>
    <row r="31" spans="7:23" ht="15.75" customHeight="1" x14ac:dyDescent="0.25">
      <c r="G31" t="s">
        <v>121</v>
      </c>
      <c r="K31" s="47" t="s">
        <v>122</v>
      </c>
      <c r="M31" s="48" t="s">
        <v>123</v>
      </c>
      <c r="N31" t="s">
        <v>82</v>
      </c>
      <c r="O31">
        <v>40</v>
      </c>
    </row>
    <row r="32" spans="7:23" ht="15.75" customHeight="1" x14ac:dyDescent="0.25">
      <c r="G32" t="s">
        <v>124</v>
      </c>
      <c r="K32" s="47" t="s">
        <v>125</v>
      </c>
      <c r="M32" s="49" t="s">
        <v>126</v>
      </c>
      <c r="N32" t="s">
        <v>127</v>
      </c>
      <c r="O32">
        <v>40</v>
      </c>
    </row>
    <row r="33" spans="7:15" ht="15.75" customHeight="1" x14ac:dyDescent="0.25">
      <c r="G33" t="s">
        <v>128</v>
      </c>
      <c r="K33" s="47" t="s">
        <v>86</v>
      </c>
      <c r="M33" s="49" t="s">
        <v>129</v>
      </c>
      <c r="N33" t="s">
        <v>127</v>
      </c>
      <c r="O33">
        <v>40</v>
      </c>
    </row>
    <row r="34" spans="7:15" ht="15.75" customHeight="1" x14ac:dyDescent="0.25">
      <c r="G34" t="s">
        <v>130</v>
      </c>
      <c r="K34" s="47" t="s">
        <v>131</v>
      </c>
      <c r="M34" s="48" t="s">
        <v>132</v>
      </c>
      <c r="N34" t="s">
        <v>82</v>
      </c>
      <c r="O34">
        <v>40</v>
      </c>
    </row>
    <row r="35" spans="7:15" ht="15.75" customHeight="1" x14ac:dyDescent="0.25">
      <c r="G35" t="s">
        <v>133</v>
      </c>
      <c r="K35" s="47" t="s">
        <v>134</v>
      </c>
      <c r="M35" s="49" t="s">
        <v>135</v>
      </c>
      <c r="N35" t="s">
        <v>127</v>
      </c>
      <c r="O35">
        <v>40</v>
      </c>
    </row>
    <row r="36" spans="7:15" ht="15.75" customHeight="1" x14ac:dyDescent="0.25">
      <c r="G36" t="s">
        <v>136</v>
      </c>
      <c r="K36" s="47" t="s">
        <v>137</v>
      </c>
      <c r="M36" s="48" t="s">
        <v>138</v>
      </c>
      <c r="N36" t="s">
        <v>82</v>
      </c>
      <c r="O36">
        <v>40</v>
      </c>
    </row>
    <row r="37" spans="7:15" ht="15.75" customHeight="1" x14ac:dyDescent="0.25">
      <c r="G37" t="s">
        <v>139</v>
      </c>
      <c r="K37" s="47" t="s">
        <v>92</v>
      </c>
      <c r="M37" s="48" t="s">
        <v>140</v>
      </c>
      <c r="N37" t="s">
        <v>82</v>
      </c>
      <c r="O37">
        <v>40</v>
      </c>
    </row>
    <row r="38" spans="7:15" ht="15.75" customHeight="1" x14ac:dyDescent="0.25">
      <c r="G38" t="s">
        <v>141</v>
      </c>
      <c r="K38" s="47" t="s">
        <v>95</v>
      </c>
      <c r="M38" s="49" t="s">
        <v>142</v>
      </c>
      <c r="N38" t="s">
        <v>127</v>
      </c>
      <c r="O38">
        <v>40</v>
      </c>
    </row>
    <row r="39" spans="7:15" ht="15.75" customHeight="1" x14ac:dyDescent="0.25">
      <c r="G39" t="s">
        <v>143</v>
      </c>
      <c r="K39" s="47" t="s">
        <v>144</v>
      </c>
      <c r="M39" s="49" t="s">
        <v>145</v>
      </c>
      <c r="N39" t="s">
        <v>127</v>
      </c>
      <c r="O39">
        <v>40</v>
      </c>
    </row>
    <row r="40" spans="7:15" ht="15.75" customHeight="1" x14ac:dyDescent="0.25">
      <c r="G40" t="s">
        <v>146</v>
      </c>
      <c r="K40" s="47" t="s">
        <v>147</v>
      </c>
      <c r="M40" s="49" t="s">
        <v>148</v>
      </c>
      <c r="N40" t="s">
        <v>127</v>
      </c>
      <c r="O40">
        <v>40</v>
      </c>
    </row>
    <row r="41" spans="7:15" ht="15.75" customHeight="1" x14ac:dyDescent="0.25">
      <c r="G41" t="s">
        <v>149</v>
      </c>
      <c r="K41" s="47" t="s">
        <v>98</v>
      </c>
      <c r="M41" s="49" t="s">
        <v>150</v>
      </c>
      <c r="N41" t="s">
        <v>127</v>
      </c>
      <c r="O41">
        <v>40</v>
      </c>
    </row>
    <row r="42" spans="7:15" ht="15.75" customHeight="1" x14ac:dyDescent="0.25">
      <c r="G42" t="s">
        <v>151</v>
      </c>
      <c r="K42" s="47" t="s">
        <v>152</v>
      </c>
      <c r="M42" s="49" t="s">
        <v>153</v>
      </c>
      <c r="N42" t="s">
        <v>127</v>
      </c>
      <c r="O42">
        <v>40</v>
      </c>
    </row>
    <row r="43" spans="7:15" ht="15.75" customHeight="1" x14ac:dyDescent="0.25">
      <c r="G43" t="s">
        <v>154</v>
      </c>
      <c r="K43" s="47" t="s">
        <v>155</v>
      </c>
      <c r="M43" s="48" t="s">
        <v>156</v>
      </c>
      <c r="N43" t="s">
        <v>82</v>
      </c>
      <c r="O43">
        <v>40</v>
      </c>
    </row>
    <row r="44" spans="7:15" ht="15.75" customHeight="1" x14ac:dyDescent="0.25">
      <c r="G44" t="s">
        <v>157</v>
      </c>
      <c r="K44" s="47" t="s">
        <v>101</v>
      </c>
      <c r="M44" s="48" t="s">
        <v>158</v>
      </c>
      <c r="N44" t="s">
        <v>82</v>
      </c>
      <c r="O44">
        <v>32</v>
      </c>
    </row>
    <row r="45" spans="7:15" ht="15.75" customHeight="1" x14ac:dyDescent="0.25">
      <c r="G45" t="s">
        <v>159</v>
      </c>
      <c r="K45" s="47" t="s">
        <v>160</v>
      </c>
      <c r="M45" s="48" t="s">
        <v>161</v>
      </c>
      <c r="N45" t="s">
        <v>82</v>
      </c>
      <c r="O45">
        <v>36</v>
      </c>
    </row>
    <row r="46" spans="7:15" ht="15.75" customHeight="1" x14ac:dyDescent="0.25">
      <c r="G46" t="s">
        <v>162</v>
      </c>
      <c r="K46" s="47" t="s">
        <v>163</v>
      </c>
      <c r="M46" s="48" t="s">
        <v>164</v>
      </c>
      <c r="N46" t="s">
        <v>82</v>
      </c>
      <c r="O46">
        <v>40</v>
      </c>
    </row>
    <row r="47" spans="7:15" ht="15.75" customHeight="1" x14ac:dyDescent="0.25">
      <c r="G47" t="s">
        <v>165</v>
      </c>
      <c r="K47" s="47" t="s">
        <v>107</v>
      </c>
      <c r="M47" s="50" t="s">
        <v>166</v>
      </c>
      <c r="N47" t="s">
        <v>82</v>
      </c>
      <c r="O47">
        <v>40</v>
      </c>
    </row>
    <row r="48" spans="7:15" ht="15.75" customHeight="1" x14ac:dyDescent="0.25">
      <c r="G48" t="s">
        <v>167</v>
      </c>
      <c r="K48" s="47" t="s">
        <v>168</v>
      </c>
      <c r="M48" s="48" t="s">
        <v>169</v>
      </c>
      <c r="N48" t="s">
        <v>82</v>
      </c>
      <c r="O48">
        <v>40</v>
      </c>
    </row>
    <row r="49" spans="11:15" ht="15.75" customHeight="1" x14ac:dyDescent="0.25">
      <c r="K49" s="47" t="s">
        <v>110</v>
      </c>
      <c r="M49" s="49" t="s">
        <v>170</v>
      </c>
      <c r="N49" t="s">
        <v>127</v>
      </c>
      <c r="O49">
        <v>40</v>
      </c>
    </row>
    <row r="50" spans="11:15" ht="15.75" customHeight="1" x14ac:dyDescent="0.25">
      <c r="K50" s="47" t="s">
        <v>171</v>
      </c>
      <c r="M50" s="48" t="s">
        <v>172</v>
      </c>
      <c r="N50" t="s">
        <v>82</v>
      </c>
      <c r="O50">
        <v>32</v>
      </c>
    </row>
    <row r="51" spans="11:15" ht="15.75" customHeight="1" x14ac:dyDescent="0.25">
      <c r="K51" s="47" t="s">
        <v>113</v>
      </c>
      <c r="M51" s="48" t="s">
        <v>173</v>
      </c>
      <c r="N51" t="s">
        <v>82</v>
      </c>
      <c r="O51">
        <v>40</v>
      </c>
    </row>
    <row r="52" spans="11:15" ht="15.75" customHeight="1" x14ac:dyDescent="0.25">
      <c r="K52" s="47" t="s">
        <v>115</v>
      </c>
      <c r="M52" s="48" t="s">
        <v>174</v>
      </c>
      <c r="N52" t="s">
        <v>82</v>
      </c>
      <c r="O52">
        <v>40</v>
      </c>
    </row>
    <row r="53" spans="11:15" ht="15.75" customHeight="1" x14ac:dyDescent="0.25">
      <c r="K53" s="47" t="s">
        <v>118</v>
      </c>
      <c r="M53" s="48" t="s">
        <v>175</v>
      </c>
      <c r="N53" t="s">
        <v>82</v>
      </c>
      <c r="O53">
        <v>40</v>
      </c>
    </row>
    <row r="54" spans="11:15" ht="15.75" customHeight="1" x14ac:dyDescent="0.25">
      <c r="K54" s="47" t="s">
        <v>176</v>
      </c>
      <c r="M54" s="48" t="s">
        <v>177</v>
      </c>
      <c r="N54" t="s">
        <v>82</v>
      </c>
      <c r="O54">
        <v>36</v>
      </c>
    </row>
    <row r="55" spans="11:15" ht="15.75" customHeight="1" x14ac:dyDescent="0.25">
      <c r="K55" s="47" t="s">
        <v>178</v>
      </c>
      <c r="M55" s="48" t="s">
        <v>179</v>
      </c>
      <c r="N55" t="s">
        <v>82</v>
      </c>
      <c r="O55">
        <v>40</v>
      </c>
    </row>
    <row r="56" spans="11:15" ht="15.75" customHeight="1" x14ac:dyDescent="0.25">
      <c r="K56" s="47" t="s">
        <v>180</v>
      </c>
      <c r="M56" s="49" t="s">
        <v>181</v>
      </c>
      <c r="N56" t="s">
        <v>127</v>
      </c>
      <c r="O56">
        <v>40</v>
      </c>
    </row>
    <row r="57" spans="11:15" ht="15.75" customHeight="1" x14ac:dyDescent="0.25">
      <c r="K57" s="47" t="s">
        <v>182</v>
      </c>
      <c r="M57" s="48" t="s">
        <v>183</v>
      </c>
      <c r="N57" t="s">
        <v>82</v>
      </c>
      <c r="O57">
        <v>40</v>
      </c>
    </row>
    <row r="58" spans="11:15" ht="15.75" customHeight="1" x14ac:dyDescent="0.25">
      <c r="K58" s="47" t="s">
        <v>184</v>
      </c>
      <c r="M58" s="48" t="s">
        <v>185</v>
      </c>
      <c r="N58" t="s">
        <v>82</v>
      </c>
      <c r="O58">
        <v>40</v>
      </c>
    </row>
    <row r="59" spans="11:15" ht="15.75" customHeight="1" x14ac:dyDescent="0.25">
      <c r="K59" s="47" t="s">
        <v>186</v>
      </c>
      <c r="M59" s="48" t="s">
        <v>187</v>
      </c>
      <c r="N59" t="s">
        <v>82</v>
      </c>
      <c r="O59">
        <v>40</v>
      </c>
    </row>
    <row r="60" spans="11:15" ht="15.75" customHeight="1" x14ac:dyDescent="0.25">
      <c r="K60" s="47" t="s">
        <v>188</v>
      </c>
      <c r="M60" s="49" t="s">
        <v>189</v>
      </c>
      <c r="N60" t="s">
        <v>127</v>
      </c>
      <c r="O60">
        <v>40</v>
      </c>
    </row>
    <row r="61" spans="11:15" ht="15.75" customHeight="1" x14ac:dyDescent="0.25">
      <c r="K61" s="47" t="s">
        <v>190</v>
      </c>
      <c r="M61" s="48" t="s">
        <v>191</v>
      </c>
      <c r="N61" t="s">
        <v>82</v>
      </c>
      <c r="O61">
        <v>28</v>
      </c>
    </row>
    <row r="62" spans="11:15" ht="15.75" customHeight="1" x14ac:dyDescent="0.25">
      <c r="K62" s="47" t="s">
        <v>192</v>
      </c>
      <c r="M62" s="49" t="s">
        <v>193</v>
      </c>
      <c r="N62" t="s">
        <v>127</v>
      </c>
      <c r="O62">
        <v>36</v>
      </c>
    </row>
    <row r="63" spans="11:15" ht="15.75" customHeight="1" x14ac:dyDescent="0.25">
      <c r="K63" s="47" t="s">
        <v>194</v>
      </c>
      <c r="M63" s="48" t="s">
        <v>195</v>
      </c>
      <c r="N63" t="s">
        <v>82</v>
      </c>
      <c r="O63">
        <v>36</v>
      </c>
    </row>
    <row r="64" spans="11:15" ht="15.75" customHeight="1" x14ac:dyDescent="0.25">
      <c r="K64" s="47" t="s">
        <v>124</v>
      </c>
      <c r="M64" s="48" t="s">
        <v>196</v>
      </c>
      <c r="N64" t="s">
        <v>82</v>
      </c>
      <c r="O64">
        <v>40</v>
      </c>
    </row>
    <row r="65" spans="11:15" ht="15.75" customHeight="1" x14ac:dyDescent="0.25">
      <c r="K65" s="47" t="s">
        <v>197</v>
      </c>
      <c r="M65" s="49" t="s">
        <v>198</v>
      </c>
      <c r="N65" t="s">
        <v>127</v>
      </c>
      <c r="O65">
        <v>32</v>
      </c>
    </row>
    <row r="66" spans="11:15" ht="15.75" customHeight="1" x14ac:dyDescent="0.25">
      <c r="K66" s="47" t="s">
        <v>199</v>
      </c>
    </row>
    <row r="67" spans="11:15" ht="15.75" customHeight="1" x14ac:dyDescent="0.25">
      <c r="K67" s="47" t="s">
        <v>200</v>
      </c>
    </row>
    <row r="68" spans="11:15" ht="15.75" customHeight="1" x14ac:dyDescent="0.25">
      <c r="K68" s="47" t="s">
        <v>201</v>
      </c>
    </row>
    <row r="69" spans="11:15" ht="15.75" customHeight="1" x14ac:dyDescent="0.25">
      <c r="K69" s="47" t="s">
        <v>202</v>
      </c>
    </row>
    <row r="70" spans="11:15" ht="15.75" customHeight="1" x14ac:dyDescent="0.25">
      <c r="K70" s="47" t="s">
        <v>130</v>
      </c>
    </row>
    <row r="71" spans="11:15" ht="15.75" customHeight="1" x14ac:dyDescent="0.25">
      <c r="K71" s="47" t="s">
        <v>203</v>
      </c>
    </row>
    <row r="72" spans="11:15" ht="15.75" customHeight="1" x14ac:dyDescent="0.25">
      <c r="K72" s="47" t="s">
        <v>133</v>
      </c>
    </row>
    <row r="73" spans="11:15" ht="15.75" customHeight="1" x14ac:dyDescent="0.25">
      <c r="K73" s="47" t="s">
        <v>204</v>
      </c>
    </row>
    <row r="74" spans="11:15" ht="15.75" customHeight="1" x14ac:dyDescent="0.25">
      <c r="K74" s="47" t="s">
        <v>205</v>
      </c>
    </row>
    <row r="75" spans="11:15" ht="15.75" customHeight="1" x14ac:dyDescent="0.25">
      <c r="K75" s="47" t="s">
        <v>206</v>
      </c>
    </row>
    <row r="76" spans="11:15" ht="15.75" customHeight="1" x14ac:dyDescent="0.25">
      <c r="K76" s="47" t="s">
        <v>136</v>
      </c>
    </row>
    <row r="77" spans="11:15" ht="15.75" customHeight="1" x14ac:dyDescent="0.25">
      <c r="K77" s="47" t="s">
        <v>207</v>
      </c>
    </row>
    <row r="78" spans="11:15" ht="15.75" customHeight="1" x14ac:dyDescent="0.25">
      <c r="K78" s="47" t="s">
        <v>139</v>
      </c>
    </row>
    <row r="79" spans="11:15" ht="15.75" customHeight="1" x14ac:dyDescent="0.25">
      <c r="K79" s="47" t="s">
        <v>141</v>
      </c>
    </row>
    <row r="80" spans="11:15" x14ac:dyDescent="0.25">
      <c r="K80" s="47" t="s">
        <v>208</v>
      </c>
    </row>
    <row r="81" spans="11:11" x14ac:dyDescent="0.25">
      <c r="K81" s="47" t="s">
        <v>209</v>
      </c>
    </row>
    <row r="82" spans="11:11" x14ac:dyDescent="0.25">
      <c r="K82" s="47" t="s">
        <v>210</v>
      </c>
    </row>
    <row r="83" spans="11:11" x14ac:dyDescent="0.25">
      <c r="K83" s="47" t="s">
        <v>177</v>
      </c>
    </row>
    <row r="84" spans="11:11" x14ac:dyDescent="0.25">
      <c r="K84" s="47" t="s">
        <v>211</v>
      </c>
    </row>
    <row r="85" spans="11:11" x14ac:dyDescent="0.25">
      <c r="K85" s="47" t="s">
        <v>212</v>
      </c>
    </row>
    <row r="86" spans="11:11" x14ac:dyDescent="0.25">
      <c r="K86" s="47" t="s">
        <v>213</v>
      </c>
    </row>
    <row r="87" spans="11:11" x14ac:dyDescent="0.25">
      <c r="K87" s="47" t="s">
        <v>214</v>
      </c>
    </row>
    <row r="88" spans="11:11" x14ac:dyDescent="0.25">
      <c r="K88" s="47" t="s">
        <v>149</v>
      </c>
    </row>
    <row r="89" spans="11:11" x14ac:dyDescent="0.25">
      <c r="K89" s="47" t="s">
        <v>215</v>
      </c>
    </row>
    <row r="90" spans="11:11" x14ac:dyDescent="0.25">
      <c r="K90" s="47" t="s">
        <v>216</v>
      </c>
    </row>
    <row r="91" spans="11:11" x14ac:dyDescent="0.25">
      <c r="K91" s="47" t="s">
        <v>151</v>
      </c>
    </row>
    <row r="92" spans="11:11" x14ac:dyDescent="0.25">
      <c r="K92" s="47" t="s">
        <v>217</v>
      </c>
    </row>
    <row r="93" spans="11:11" x14ac:dyDescent="0.25">
      <c r="K93" s="47" t="s">
        <v>218</v>
      </c>
    </row>
    <row r="94" spans="11:11" x14ac:dyDescent="0.25">
      <c r="K94" s="47" t="s">
        <v>157</v>
      </c>
    </row>
    <row r="95" spans="11:11" x14ac:dyDescent="0.25">
      <c r="K95" s="47" t="s">
        <v>219</v>
      </c>
    </row>
    <row r="96" spans="11:11" x14ac:dyDescent="0.25">
      <c r="K96" s="47" t="s">
        <v>159</v>
      </c>
    </row>
    <row r="97" spans="11:11" x14ac:dyDescent="0.25">
      <c r="K97" s="47" t="s">
        <v>220</v>
      </c>
    </row>
    <row r="98" spans="11:11" x14ac:dyDescent="0.25">
      <c r="K98" s="47" t="s">
        <v>221</v>
      </c>
    </row>
    <row r="99" spans="11:11" x14ac:dyDescent="0.25">
      <c r="K99" s="47" t="s">
        <v>222</v>
      </c>
    </row>
    <row r="100" spans="11:11" x14ac:dyDescent="0.25">
      <c r="K100" s="47" t="s">
        <v>223</v>
      </c>
    </row>
    <row r="101" spans="11:11" x14ac:dyDescent="0.25">
      <c r="K101" s="47" t="s">
        <v>224</v>
      </c>
    </row>
    <row r="102" spans="11:11" x14ac:dyDescent="0.25">
      <c r="K102" s="47" t="s">
        <v>225</v>
      </c>
    </row>
    <row r="103" spans="11:11" x14ac:dyDescent="0.25">
      <c r="K103" s="47" t="s">
        <v>226</v>
      </c>
    </row>
    <row r="104" spans="11:11" x14ac:dyDescent="0.25">
      <c r="K104" s="47" t="s">
        <v>227</v>
      </c>
    </row>
    <row r="105" spans="11:11" x14ac:dyDescent="0.25">
      <c r="K105" s="47" t="s">
        <v>228</v>
      </c>
    </row>
    <row r="106" spans="11:11" x14ac:dyDescent="0.25">
      <c r="K106" s="47" t="s">
        <v>229</v>
      </c>
    </row>
    <row r="107" spans="11:11" x14ac:dyDescent="0.25">
      <c r="K107" s="47" t="s">
        <v>230</v>
      </c>
    </row>
    <row r="108" spans="11:11" x14ac:dyDescent="0.25">
      <c r="K108" s="47" t="s">
        <v>165</v>
      </c>
    </row>
    <row r="109" spans="11:11" x14ac:dyDescent="0.25">
      <c r="K109" s="47" t="s">
        <v>231</v>
      </c>
    </row>
    <row r="110" spans="11:11" x14ac:dyDescent="0.25">
      <c r="K110" s="47" t="s">
        <v>232</v>
      </c>
    </row>
    <row r="111" spans="11:11" x14ac:dyDescent="0.25">
      <c r="K111" s="47" t="s">
        <v>167</v>
      </c>
    </row>
    <row r="112" spans="11:11" x14ac:dyDescent="0.25">
      <c r="K112" s="47" t="s">
        <v>233</v>
      </c>
    </row>
  </sheetData>
  <sheetProtection password="CC7D" sheet="1" objects="1" scenarios="1"/>
  <mergeCells count="20">
    <mergeCell ref="A11:B11"/>
    <mergeCell ref="A12:B12"/>
    <mergeCell ref="A5:B5"/>
    <mergeCell ref="A6:B6"/>
    <mergeCell ref="A7:B7"/>
    <mergeCell ref="A8:B8"/>
    <mergeCell ref="A9:B9"/>
    <mergeCell ref="A10:B10"/>
    <mergeCell ref="AB1:AE1"/>
    <mergeCell ref="AF1:AI1"/>
    <mergeCell ref="AJ1:AM1"/>
    <mergeCell ref="AN1:AQ1"/>
    <mergeCell ref="A3:B3"/>
    <mergeCell ref="T1:W1"/>
    <mergeCell ref="X1:AA1"/>
    <mergeCell ref="A4:B4"/>
    <mergeCell ref="D1:G1"/>
    <mergeCell ref="H1:K1"/>
    <mergeCell ref="L1:O1"/>
    <mergeCell ref="P1:S1"/>
  </mergeCells>
  <conditionalFormatting sqref="W25">
    <cfRule type="iconSet" priority="1">
      <iconSet iconSet="4Arrows">
        <cfvo type="percent" val="0"/>
        <cfvo type="percent" val="31"/>
        <cfvo type="percent" val="61"/>
        <cfvo type="percent" val="91"/>
      </iconSet>
    </cfRule>
  </conditionalFormatting>
  <pageMargins left="0.511811024" right="0.511811024" top="0.78740157499999996" bottom="0.78740157499999996" header="0.31496062000000002" footer="0.31496062000000002"/>
  <pageSetup paperSize="9"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6</vt:i4>
      </vt:variant>
    </vt:vector>
  </HeadingPairs>
  <TitlesOfParts>
    <vt:vector size="8" baseType="lpstr">
      <vt:lpstr>Rel_Mon_Aval_Parc.</vt:lpstr>
      <vt:lpstr>Formulas</vt:lpstr>
      <vt:lpstr>Rel_Mon_Aval_Parc.!Area_de_impressao</vt:lpstr>
      <vt:lpstr>Distrito</vt:lpstr>
      <vt:lpstr>Semestre</vt:lpstr>
      <vt:lpstr>Subprefeitura</vt:lpstr>
      <vt:lpstr>Tipologia</vt:lpstr>
      <vt:lpstr>Rel_Mon_Aval_Parc.!Titulos_de_impressao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Almeida Pereira Dos Santos</dc:creator>
  <cp:lastModifiedBy>Erika do Nascimento Pereira</cp:lastModifiedBy>
  <dcterms:created xsi:type="dcterms:W3CDTF">2018-12-11T11:44:51Z</dcterms:created>
  <dcterms:modified xsi:type="dcterms:W3CDTF">2026-03-30T14:36:41Z</dcterms:modified>
</cp:coreProperties>
</file>