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16\PTR_SITE_2016\"/>
    </mc:Choice>
  </mc:AlternateContent>
  <xr:revisionPtr revIDLastSave="0" documentId="13_ncr:1_{3571DDE1-E4C1-4C79-9B83-99FB0C364FAB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8" i="3" l="1"/>
  <c r="G134" i="3"/>
  <c r="G131" i="3"/>
  <c r="G128" i="3"/>
  <c r="G125" i="3"/>
  <c r="G121" i="3"/>
  <c r="G116" i="3"/>
  <c r="G112" i="3"/>
  <c r="G110" i="3"/>
  <c r="G105" i="3"/>
  <c r="G100" i="3"/>
  <c r="G106" i="3" s="1"/>
  <c r="G93" i="3"/>
  <c r="G86" i="3"/>
  <c r="G82" i="3"/>
  <c r="G79" i="3"/>
  <c r="G76" i="3"/>
  <c r="G71" i="3"/>
  <c r="G67" i="3"/>
  <c r="G63" i="3"/>
  <c r="G59" i="3"/>
  <c r="G55" i="3"/>
  <c r="G51" i="3"/>
  <c r="G46" i="3"/>
  <c r="G43" i="3"/>
  <c r="G40" i="3"/>
  <c r="G37" i="3"/>
  <c r="G34" i="3"/>
  <c r="G32" i="3"/>
  <c r="G29" i="3"/>
  <c r="G24" i="3"/>
  <c r="G17" i="3"/>
  <c r="G12" i="3"/>
  <c r="G13" i="3" s="1"/>
  <c r="F138" i="3"/>
  <c r="F134" i="3"/>
  <c r="F131" i="3"/>
  <c r="F128" i="3"/>
  <c r="F125" i="3"/>
  <c r="F121" i="3"/>
  <c r="F116" i="3"/>
  <c r="F112" i="3"/>
  <c r="F110" i="3"/>
  <c r="F105" i="3"/>
  <c r="F100" i="3"/>
  <c r="F106" i="3" s="1"/>
  <c r="F93" i="3"/>
  <c r="F86" i="3"/>
  <c r="F82" i="3"/>
  <c r="F79" i="3"/>
  <c r="F76" i="3"/>
  <c r="F87" i="3" s="1"/>
  <c r="F71" i="3"/>
  <c r="F67" i="3"/>
  <c r="F63" i="3"/>
  <c r="F59" i="3"/>
  <c r="F55" i="3"/>
  <c r="F51" i="3"/>
  <c r="F46" i="3"/>
  <c r="F43" i="3"/>
  <c r="F40" i="3"/>
  <c r="F37" i="3"/>
  <c r="F34" i="3"/>
  <c r="F32" i="3"/>
  <c r="F29" i="3"/>
  <c r="F24" i="3"/>
  <c r="F17" i="3"/>
  <c r="F12" i="3"/>
  <c r="F13" i="3" s="1"/>
  <c r="E138" i="3"/>
  <c r="E134" i="3"/>
  <c r="E131" i="3"/>
  <c r="E128" i="3"/>
  <c r="E125" i="3"/>
  <c r="E121" i="3"/>
  <c r="E116" i="3"/>
  <c r="E112" i="3"/>
  <c r="E110" i="3"/>
  <c r="E105" i="3"/>
  <c r="E100" i="3"/>
  <c r="E93" i="3"/>
  <c r="E86" i="3"/>
  <c r="E82" i="3"/>
  <c r="E79" i="3"/>
  <c r="E76" i="3"/>
  <c r="E71" i="3"/>
  <c r="E67" i="3"/>
  <c r="E63" i="3"/>
  <c r="E59" i="3"/>
  <c r="E55" i="3"/>
  <c r="E51" i="3"/>
  <c r="E46" i="3"/>
  <c r="E43" i="3"/>
  <c r="E40" i="3"/>
  <c r="E37" i="3"/>
  <c r="E34" i="3"/>
  <c r="E32" i="3"/>
  <c r="E29" i="3"/>
  <c r="E24" i="3"/>
  <c r="E17" i="3"/>
  <c r="E12" i="3"/>
  <c r="E13" i="3" s="1"/>
  <c r="D105" i="3"/>
  <c r="D100" i="3"/>
  <c r="D93" i="3"/>
  <c r="D86" i="3"/>
  <c r="D82" i="3"/>
  <c r="D79" i="3"/>
  <c r="D76" i="3"/>
  <c r="D116" i="3"/>
  <c r="D112" i="3"/>
  <c r="D110" i="3"/>
  <c r="D138" i="3"/>
  <c r="D134" i="3"/>
  <c r="D131" i="3"/>
  <c r="D128" i="3"/>
  <c r="D125" i="3"/>
  <c r="D121" i="3"/>
  <c r="D71" i="3"/>
  <c r="D67" i="3"/>
  <c r="D63" i="3"/>
  <c r="D59" i="3"/>
  <c r="D55" i="3"/>
  <c r="D51" i="3"/>
  <c r="D46" i="3"/>
  <c r="D43" i="3"/>
  <c r="D40" i="3"/>
  <c r="D37" i="3"/>
  <c r="D34" i="3"/>
  <c r="D32" i="3"/>
  <c r="D29" i="3"/>
  <c r="D24" i="3"/>
  <c r="D17" i="3"/>
  <c r="D12" i="3"/>
  <c r="E35" i="3" l="1"/>
  <c r="E139" i="3"/>
  <c r="E72" i="3"/>
  <c r="F117" i="3"/>
  <c r="G139" i="3"/>
  <c r="F139" i="3"/>
  <c r="G117" i="3"/>
  <c r="E117" i="3"/>
  <c r="E106" i="3"/>
  <c r="E87" i="3"/>
  <c r="G87" i="3"/>
  <c r="F72" i="3"/>
  <c r="G72" i="3"/>
  <c r="E60" i="3"/>
  <c r="E140" i="3" s="1"/>
  <c r="E142" i="3" s="1"/>
  <c r="F60" i="3"/>
  <c r="G60" i="3"/>
  <c r="G35" i="3"/>
  <c r="F35" i="3"/>
  <c r="D72" i="3"/>
  <c r="D87" i="3"/>
  <c r="D35" i="3"/>
  <c r="D60" i="3"/>
  <c r="D13" i="3"/>
  <c r="F140" i="3" l="1"/>
  <c r="F142" i="3" s="1"/>
  <c r="G140" i="3"/>
  <c r="G142" i="3" s="1"/>
  <c r="D139" i="3"/>
  <c r="D106" i="3"/>
  <c r="D117" i="3"/>
  <c r="D140" i="3" l="1"/>
  <c r="D142" i="3" s="1"/>
</calcChain>
</file>

<file path=xl/sharedStrings.xml><?xml version="1.0" encoding="utf-8"?>
<sst xmlns="http://schemas.openxmlformats.org/spreadsheetml/2006/main" count="190" uniqueCount="152">
  <si>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</si>
  <si>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</si>
  <si>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</si>
  <si>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</si>
  <si>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</si>
  <si>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</si>
  <si>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</si>
  <si>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</si>
  <si>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</si>
  <si>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</si>
  <si>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</si>
  <si>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</si>
  <si>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</si>
  <si>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</si>
  <si>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</si>
  <si>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</si>
  <si>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</si>
  <si>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</si>
  <si>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</si>
  <si>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</si>
  <si>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</si>
  <si>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</si>
  <si>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</si>
  <si>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</si>
  <si>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</si>
  <si>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</si>
  <si>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</si>
  <si>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</si>
  <si>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</si>
  <si>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</si>
  <si>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</si>
  <si>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</si>
  <si>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</si>
  <si>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</si>
  <si>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</si>
  <si>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</si>
  <si>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</si>
  <si>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</si>
  <si>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</si>
  <si>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</si>
  <si>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</si>
  <si>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</si>
  <si>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</si>
  <si>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</si>
  <si>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</si>
  <si>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</si>
  <si>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</si>
  <si>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</si>
  <si>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</si>
  <si>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</si>
  <si>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</si>
  <si>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</si>
  <si>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</si>
  <si>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</si>
  <si>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</si>
  <si>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</si>
  <si>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</si>
  <si>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</si>
  <si>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</si>
  <si>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</si>
  <si>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</si>
  <si>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</si>
  <si>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</si>
  <si>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</si>
  <si>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</si>
  <si>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</si>
  <si>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</si>
  <si>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</si>
  <si>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</si>
  <si>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</si>
  <si>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</si>
  <si>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</si>
  <si>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</si>
  <si>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</si>
  <si>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</si>
  <si>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</si>
  <si>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</si>
  <si>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</si>
  <si>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</si>
  <si>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</si>
  <si>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</si>
  <si>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</si>
  <si>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</si>
  <si>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</si>
  <si>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</si>
  <si>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</si>
  <si>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</si>
  <si>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</si>
  <si>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</si>
  <si>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</si>
  <si>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</si>
  <si>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</si>
  <si>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</si>
  <si>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</si>
  <si>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</si>
  <si>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</si>
  <si>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</si>
  <si>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</si>
  <si>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</si>
  <si>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</si>
  <si>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</si>
  <si>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</si>
  <si>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</si>
  <si>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</si>
  <si>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</si>
  <si>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</si>
  <si>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</si>
  <si>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</si>
  <si>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</si>
  <si>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</si>
  <si>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</si>
  <si>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</si>
  <si>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</si>
  <si>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</si>
  <si>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</si>
  <si>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</si>
  <si>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</si>
  <si>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</si>
  <si>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</si>
  <si>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</si>
  <si>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</si>
  <si>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</si>
  <si>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</si>
  <si>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</si>
  <si>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</si>
  <si>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</si>
  <si>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</si>
  <si>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</si>
  <si>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</si>
  <si>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</si>
  <si>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</si>
  <si>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</si>
  <si>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</si>
  <si>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</si>
  <si>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</si>
  <si>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</si>
  <si>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</si>
  <si>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</si>
  <si>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</si>
  <si>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</si>
  <si>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</si>
  <si>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</si>
  <si>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</si>
  <si>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</si>
  <si>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t>BOLSA FAMÍLIA</t>
  </si>
  <si>
    <t>RENDA MÍNIMA</t>
  </si>
  <si>
    <t>RENDA CIDADÃ</t>
  </si>
  <si>
    <t>PROGRAMA TRANSFERÊNCIA DE RENDA</t>
  </si>
  <si>
    <t>DISTRIBUIÇÃO DAS FAMÍLIAS BENEFICIÁRIAS DO PROGRAMA DE TRANSFERÊNCIA DE RENDA, SEGUNDO MACRORREGIÕES, SUBPREFEITURAS E DISTRITOS DO MUNICÍPIO DE SÃO PAULO, JANEIRO DE 2016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</si>
  <si>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SMADS/GSUAS/CGB (Janeiro, 2016)</t>
    </r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</si>
  <si>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SMADS/GSUAS/COVS/Divisão de Pesquisa e Georreferenciamento (Julho, 2025)</t>
    </r>
  </si>
  <si>
    <r>
      <rPr>
        <b/>
        <sz val="11"/>
        <color rgb="FFFF0000"/>
        <rFont val="Calibri"/>
        <family val="2"/>
        <scheme val="minor"/>
      </rPr>
      <t>Nota:</t>
    </r>
    <r>
      <rPr>
        <sz val="11"/>
        <color rgb="FFFF0000"/>
        <rFont val="Calibri"/>
        <family val="2"/>
        <scheme val="minor"/>
      </rPr>
      <t xml:space="preserve"> Total de Registros: 462.653. Total de Registros Não Localizados: 18.657 (4,03%).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</si>
</sst>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50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3" fontId="19" fillId="37" borderId="27" xfId="0" applyNumberFormat="1" applyFont="1" applyFill="1" applyBorder="1" applyAlignment="1">
      <alignment vertical="center"/>
    </xf>
    <xf numFmtId="3" fontId="16" fillId="33" borderId="18" xfId="0" applyNumberFormat="1" applyFont="1" applyFill="1" applyBorder="1" applyAlignment="1">
      <alignment vertical="center"/>
    </xf>
    <xf numFmtId="3" fontId="16" fillId="36" borderId="20" xfId="0" applyNumberFormat="1" applyFont="1" applyFill="1" applyBorder="1" applyAlignment="1">
      <alignment vertical="center"/>
    </xf>
    <xf numFmtId="3" fontId="16" fillId="34" borderId="40" xfId="0" applyNumberFormat="1" applyFont="1" applyFill="1" applyBorder="1" applyAlignment="1">
      <alignment vertical="center"/>
    </xf>
    <xf numFmtId="3" fontId="16" fillId="34" borderId="26" xfId="0" applyNumberFormat="1" applyFont="1" applyFill="1" applyBorder="1" applyAlignment="1">
      <alignment vertical="center"/>
    </xf>
    <xf numFmtId="0" fontId="22" fillId="38" borderId="23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3" fontId="24" fillId="38" borderId="22" xfId="0" applyNumberFormat="1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24" fillId="38" borderId="26" xfId="0" applyNumberFormat="1" applyFont="1" applyFill="1" applyBorder="1" applyAlignment="1">
      <alignment vertical="center"/>
    </xf>
    <xf numFmtId="0" fontId="23" fillId="38" borderId="37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2" fillId="38" borderId="24" xfId="0" applyFont="1" applyFill="1" applyBorder="1" applyAlignment="1">
      <alignment vertical="center"/>
    </xf>
    <xf numFmtId="3" fontId="24" fillId="38" borderId="20" xfId="0" applyNumberFormat="1" applyFont="1" applyFill="1" applyBorder="1" applyAlignment="1">
      <alignment vertical="center"/>
    </xf>
    <xf numFmtId="0" fontId="16" fillId="37" borderId="19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14" fillId="35" borderId="16" xfId="0" applyFont="1" applyFill="1" applyBorder="1" applyAlignment="1">
      <alignment horizontal="left" vertical="top" wrapText="1"/>
    </xf>
    <xf numFmtId="0" fontId="16" fillId="34" borderId="41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38" xfId="0" applyFont="1" applyFill="1" applyBorder="1" applyAlignment="1">
      <alignment horizontal="right" vertical="center"/>
    </xf>
    <xf numFmtId="0" fontId="16" fillId="34" borderId="3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34" xfId="0" applyFont="1" applyFill="1" applyBorder="1" applyAlignment="1">
      <alignment horizontal="center" vertical="center"/>
    </xf>
    <xf numFmtId="0" fontId="23" fillId="38" borderId="35" xfId="0" applyFont="1" applyFill="1" applyBorder="1" applyAlignment="1">
      <alignment horizontal="center" vertical="center"/>
    </xf>
    <xf numFmtId="0" fontId="23" fillId="38" borderId="36" xfId="0" applyFont="1" applyFill="1" applyBorder="1" applyAlignment="1">
      <alignment horizontal="center" vertical="center"/>
    </xf>
    <xf numFmtId="0" fontId="25" fillId="33" borderId="33" xfId="0" applyFont="1" applyFill="1" applyBorder="1" applyAlignment="1">
      <alignment horizontal="right" vertical="center"/>
    </xf>
    <xf numFmtId="0" fontId="18" fillId="33" borderId="13" xfId="0" applyFont="1" applyFill="1" applyBorder="1" applyAlignment="1">
      <alignment horizontal="right" vertical="center"/>
    </xf>
    <xf numFmtId="0" fontId="16" fillId="36" borderId="42" xfId="0" applyFont="1" applyFill="1" applyBorder="1" applyAlignment="1">
      <alignment horizontal="right" vertical="center"/>
    </xf>
    <xf numFmtId="0" fontId="16" fillId="36" borderId="43" xfId="0" applyFont="1" applyFill="1" applyBorder="1" applyAlignment="1">
      <alignment horizontal="right" vertical="center"/>
    </xf>
    <xf numFmtId="0" fontId="16" fillId="36" borderId="28" xfId="0" applyFont="1" applyFill="1" applyBorder="1" applyAlignment="1">
      <alignment horizontal="right" vertical="center"/>
    </xf>
    <xf numFmtId="0" fontId="19" fillId="37" borderId="30" xfId="0" applyFont="1" applyFill="1" applyBorder="1" applyAlignment="1">
      <alignment horizontal="center" vertical="center"/>
    </xf>
    <xf numFmtId="0" fontId="19" fillId="37" borderId="31" xfId="0" applyFon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0" fillId="0" borderId="13" xfId="0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6"/>
  <sheetViews>
    <sheetView showGridLines="0" tabSelected="1" topLeftCell="A122" workbookViewId="0">
      <selection activeCell="G141" sqref="G141"/>
    </sheetView>
  </sheetViews>
  <sheetFormatPr defaultRowHeight="12" x14ac:dyDescent="0.25"/>
  <cols>
    <col min="1" max="1" width="20.7109375" style="1" customWidth="1"/>
    <col min="2" max="3" width="25.7109375" style="1" customWidth="1"/>
    <col min="4" max="6" width="20.7109375" style="1" hidden="1" customWidth="1"/>
    <col min="7" max="7" width="20.7109375" style="1" customWidth="1"/>
    <col min="8" max="16384" width="9.140625" style="1"/>
  </cols>
  <sheetData>
    <row r="1" spans="1:7" ht="50.1" customHeight="1" thickBot="1" x14ac:dyDescent="0.3">
      <c r="A1" s="2"/>
      <c r="B1" s="22" t="s">
        <v>148</v>
      </c>
      <c r="C1" s="22"/>
      <c r="D1" s="22"/>
      <c r="E1" s="22"/>
      <c r="F1" s="22"/>
      <c r="G1" s="23"/>
    </row>
    <row r="2" spans="1:7" ht="8.1" customHeight="1" thickBot="1" x14ac:dyDescent="0.3"/>
    <row r="3" spans="1:7" ht="45.75" thickBot="1" x14ac:dyDescent="0.3">
      <c r="A3" s="5" t="s">
        <v>137</v>
      </c>
      <c r="B3" s="4" t="s">
        <v>135</v>
      </c>
      <c r="C3" s="3" t="s">
        <v>136</v>
      </c>
      <c r="D3" s="21" t="s">
        <v>144</v>
      </c>
      <c r="E3" s="21" t="s">
        <v>145</v>
      </c>
      <c r="F3" s="21" t="s">
        <v>146</v>
      </c>
      <c r="G3" s="21" t="s">
        <v>147</v>
      </c>
    </row>
    <row r="4" spans="1:7" ht="15" customHeight="1" x14ac:dyDescent="0.25">
      <c r="A4" s="44" t="s">
        <v>20</v>
      </c>
      <c r="B4" s="47" t="s">
        <v>24</v>
      </c>
      <c r="C4" s="11" t="s">
        <v>25</v>
      </c>
      <c r="D4" s="12">
        <v>1150</v>
      </c>
      <c r="E4" s="12">
        <v>31</v>
      </c>
      <c r="F4" s="12">
        <v>150</v>
      </c>
      <c r="G4" s="12">
        <v>1206</v>
      </c>
    </row>
    <row r="5" spans="1:7" ht="15" customHeight="1" x14ac:dyDescent="0.25">
      <c r="A5" s="45"/>
      <c r="B5" s="48"/>
      <c r="C5" s="13" t="s">
        <v>26</v>
      </c>
      <c r="D5" s="14">
        <v>1633</v>
      </c>
      <c r="E5" s="14">
        <v>20</v>
      </c>
      <c r="F5" s="14">
        <v>196</v>
      </c>
      <c r="G5" s="14">
        <v>1710</v>
      </c>
    </row>
    <row r="6" spans="1:7" ht="15" customHeight="1" x14ac:dyDescent="0.25">
      <c r="A6" s="45"/>
      <c r="B6" s="48"/>
      <c r="C6" s="13" t="s">
        <v>27</v>
      </c>
      <c r="D6" s="14">
        <v>719</v>
      </c>
      <c r="E6" s="14">
        <v>10</v>
      </c>
      <c r="F6" s="14">
        <v>67</v>
      </c>
      <c r="G6" s="14">
        <v>754</v>
      </c>
    </row>
    <row r="7" spans="1:7" ht="15" customHeight="1" x14ac:dyDescent="0.25">
      <c r="A7" s="45"/>
      <c r="B7" s="48"/>
      <c r="C7" s="13" t="s">
        <v>28</v>
      </c>
      <c r="D7" s="14">
        <v>121</v>
      </c>
      <c r="E7" s="14">
        <v>1</v>
      </c>
      <c r="F7" s="14">
        <v>9</v>
      </c>
      <c r="G7" s="14">
        <v>127</v>
      </c>
    </row>
    <row r="8" spans="1:7" ht="15" customHeight="1" x14ac:dyDescent="0.25">
      <c r="A8" s="45"/>
      <c r="B8" s="48"/>
      <c r="C8" s="13" t="s">
        <v>29</v>
      </c>
      <c r="D8" s="14">
        <v>760</v>
      </c>
      <c r="E8" s="14">
        <v>15</v>
      </c>
      <c r="F8" s="14">
        <v>83</v>
      </c>
      <c r="G8" s="14">
        <v>806</v>
      </c>
    </row>
    <row r="9" spans="1:7" ht="15" customHeight="1" x14ac:dyDescent="0.25">
      <c r="A9" s="45"/>
      <c r="B9" s="48"/>
      <c r="C9" s="13" t="s">
        <v>30</v>
      </c>
      <c r="D9" s="14">
        <v>2155</v>
      </c>
      <c r="E9" s="14">
        <v>37</v>
      </c>
      <c r="F9" s="14">
        <v>205</v>
      </c>
      <c r="G9" s="14">
        <v>2237</v>
      </c>
    </row>
    <row r="10" spans="1:7" ht="15" customHeight="1" x14ac:dyDescent="0.25">
      <c r="A10" s="45"/>
      <c r="B10" s="48"/>
      <c r="C10" s="13" t="s">
        <v>95</v>
      </c>
      <c r="D10" s="14">
        <v>4551</v>
      </c>
      <c r="E10" s="14">
        <v>28</v>
      </c>
      <c r="F10" s="14">
        <v>664</v>
      </c>
      <c r="G10" s="14">
        <v>4719</v>
      </c>
    </row>
    <row r="11" spans="1:7" ht="15" customHeight="1" x14ac:dyDescent="0.25">
      <c r="A11" s="45"/>
      <c r="B11" s="48"/>
      <c r="C11" s="15" t="s">
        <v>31</v>
      </c>
      <c r="D11" s="16">
        <v>1376</v>
      </c>
      <c r="E11" s="16">
        <v>20</v>
      </c>
      <c r="F11" s="16">
        <v>100</v>
      </c>
      <c r="G11" s="16">
        <v>1419</v>
      </c>
    </row>
    <row r="12" spans="1:7" ht="18" customHeight="1" x14ac:dyDescent="0.25">
      <c r="A12" s="45"/>
      <c r="B12" s="35" t="s">
        <v>138</v>
      </c>
      <c r="C12" s="35"/>
      <c r="D12" s="6">
        <f>SUM(D4:D11)</f>
        <v>12465</v>
      </c>
      <c r="E12" s="6">
        <f>SUM(E4:E11)</f>
        <v>162</v>
      </c>
      <c r="F12" s="6">
        <f>SUM(F4:F11)</f>
        <v>1474</v>
      </c>
      <c r="G12" s="6">
        <f>SUM(G4:G11)</f>
        <v>12978</v>
      </c>
    </row>
    <row r="13" spans="1:7" ht="18" customHeight="1" thickBot="1" x14ac:dyDescent="0.3">
      <c r="A13" s="46"/>
      <c r="B13" s="39" t="s">
        <v>32</v>
      </c>
      <c r="C13" s="40"/>
      <c r="D13" s="7">
        <f>D12</f>
        <v>12465</v>
      </c>
      <c r="E13" s="7">
        <f>E12</f>
        <v>162</v>
      </c>
      <c r="F13" s="7">
        <f>F12</f>
        <v>1474</v>
      </c>
      <c r="G13" s="7">
        <f>G12</f>
        <v>12978</v>
      </c>
    </row>
    <row r="14" spans="1:7" ht="15" customHeight="1" x14ac:dyDescent="0.25">
      <c r="A14" s="44" t="s">
        <v>6</v>
      </c>
      <c r="B14" s="47" t="s">
        <v>102</v>
      </c>
      <c r="C14" s="11" t="s">
        <v>33</v>
      </c>
      <c r="D14" s="12">
        <v>2288</v>
      </c>
      <c r="E14" s="12">
        <v>150</v>
      </c>
      <c r="F14" s="12">
        <v>177</v>
      </c>
      <c r="G14" s="12">
        <v>2395</v>
      </c>
    </row>
    <row r="15" spans="1:7" ht="15" customHeight="1" x14ac:dyDescent="0.25">
      <c r="A15" s="45"/>
      <c r="B15" s="48"/>
      <c r="C15" s="13" t="s">
        <v>34</v>
      </c>
      <c r="D15" s="14">
        <v>875</v>
      </c>
      <c r="E15" s="14">
        <v>84</v>
      </c>
      <c r="F15" s="14">
        <v>76</v>
      </c>
      <c r="G15" s="14">
        <v>937</v>
      </c>
    </row>
    <row r="16" spans="1:7" ht="15" customHeight="1" x14ac:dyDescent="0.25">
      <c r="A16" s="45"/>
      <c r="B16" s="48"/>
      <c r="C16" s="15" t="s">
        <v>96</v>
      </c>
      <c r="D16" s="16">
        <v>1517</v>
      </c>
      <c r="E16" s="16">
        <v>127</v>
      </c>
      <c r="F16" s="16">
        <v>117</v>
      </c>
      <c r="G16" s="16">
        <v>1595</v>
      </c>
    </row>
    <row r="17" spans="1:7" ht="18" customHeight="1" x14ac:dyDescent="0.25">
      <c r="A17" s="45"/>
      <c r="B17" s="35" t="s">
        <v>138</v>
      </c>
      <c r="C17" s="35"/>
      <c r="D17" s="6">
        <f>SUM(D14:D16)</f>
        <v>4680</v>
      </c>
      <c r="E17" s="6">
        <f>SUM(E14:E16)</f>
        <v>361</v>
      </c>
      <c r="F17" s="6">
        <f>SUM(F14:F16)</f>
        <v>370</v>
      </c>
      <c r="G17" s="6">
        <f>SUM(G14:G16)</f>
        <v>4927</v>
      </c>
    </row>
    <row r="18" spans="1:7" ht="15" customHeight="1" x14ac:dyDescent="0.25">
      <c r="A18" s="45"/>
      <c r="B18" s="36" t="s">
        <v>9</v>
      </c>
      <c r="C18" s="13" t="s">
        <v>35</v>
      </c>
      <c r="D18" s="14">
        <v>926</v>
      </c>
      <c r="E18" s="14">
        <v>72</v>
      </c>
      <c r="F18" s="14">
        <v>25</v>
      </c>
      <c r="G18" s="14">
        <v>962</v>
      </c>
    </row>
    <row r="19" spans="1:7" ht="15" customHeight="1" x14ac:dyDescent="0.25">
      <c r="A19" s="45"/>
      <c r="B19" s="37"/>
      <c r="C19" s="13" t="s">
        <v>36</v>
      </c>
      <c r="D19" s="14">
        <v>1393</v>
      </c>
      <c r="E19" s="14">
        <v>62</v>
      </c>
      <c r="F19" s="14">
        <v>33</v>
      </c>
      <c r="G19" s="14">
        <v>1407</v>
      </c>
    </row>
    <row r="20" spans="1:7" ht="15" customHeight="1" x14ac:dyDescent="0.25">
      <c r="A20" s="45"/>
      <c r="B20" s="37"/>
      <c r="C20" s="13" t="s">
        <v>37</v>
      </c>
      <c r="D20" s="14">
        <v>1279</v>
      </c>
      <c r="E20" s="14">
        <v>32</v>
      </c>
      <c r="F20" s="14">
        <v>70</v>
      </c>
      <c r="G20" s="14">
        <v>1303</v>
      </c>
    </row>
    <row r="21" spans="1:7" ht="15" customHeight="1" x14ac:dyDescent="0.25">
      <c r="A21" s="45"/>
      <c r="B21" s="37"/>
      <c r="C21" s="13" t="s">
        <v>38</v>
      </c>
      <c r="D21" s="14">
        <v>2998</v>
      </c>
      <c r="E21" s="14">
        <v>67</v>
      </c>
      <c r="F21" s="14">
        <v>128</v>
      </c>
      <c r="G21" s="14">
        <v>3032</v>
      </c>
    </row>
    <row r="22" spans="1:7" ht="15" customHeight="1" x14ac:dyDescent="0.25">
      <c r="A22" s="45"/>
      <c r="B22" s="37"/>
      <c r="C22" s="13" t="s">
        <v>39</v>
      </c>
      <c r="D22" s="14">
        <v>1037</v>
      </c>
      <c r="E22" s="14">
        <v>37</v>
      </c>
      <c r="F22" s="14">
        <v>55</v>
      </c>
      <c r="G22" s="14">
        <v>1055</v>
      </c>
    </row>
    <row r="23" spans="1:7" ht="15" customHeight="1" x14ac:dyDescent="0.25">
      <c r="A23" s="45"/>
      <c r="B23" s="38"/>
      <c r="C23" s="13" t="s">
        <v>40</v>
      </c>
      <c r="D23" s="14">
        <v>1287</v>
      </c>
      <c r="E23" s="14">
        <v>33</v>
      </c>
      <c r="F23" s="14">
        <v>60</v>
      </c>
      <c r="G23" s="14">
        <v>1311</v>
      </c>
    </row>
    <row r="24" spans="1:7" ht="18" customHeight="1" x14ac:dyDescent="0.25">
      <c r="A24" s="45"/>
      <c r="B24" s="35" t="s">
        <v>138</v>
      </c>
      <c r="C24" s="35"/>
      <c r="D24" s="6">
        <f>SUM(D18:D23)</f>
        <v>8920</v>
      </c>
      <c r="E24" s="6">
        <f>SUM(E18:E23)</f>
        <v>303</v>
      </c>
      <c r="F24" s="6">
        <f>SUM(F18:F23)</f>
        <v>371</v>
      </c>
      <c r="G24" s="6">
        <f>SUM(G18:G23)</f>
        <v>9070</v>
      </c>
    </row>
    <row r="25" spans="1:7" ht="15" customHeight="1" x14ac:dyDescent="0.25">
      <c r="A25" s="45"/>
      <c r="B25" s="36" t="s">
        <v>17</v>
      </c>
      <c r="C25" s="13" t="s">
        <v>41</v>
      </c>
      <c r="D25" s="14">
        <v>3328</v>
      </c>
      <c r="E25" s="14">
        <v>121</v>
      </c>
      <c r="F25" s="14">
        <v>95</v>
      </c>
      <c r="G25" s="14">
        <v>3408</v>
      </c>
    </row>
    <row r="26" spans="1:7" ht="15" customHeight="1" x14ac:dyDescent="0.25">
      <c r="A26" s="45"/>
      <c r="B26" s="37"/>
      <c r="C26" s="13" t="s">
        <v>42</v>
      </c>
      <c r="D26" s="14">
        <v>5649</v>
      </c>
      <c r="E26" s="14">
        <v>384</v>
      </c>
      <c r="F26" s="14">
        <v>88</v>
      </c>
      <c r="G26" s="14">
        <v>5742</v>
      </c>
    </row>
    <row r="27" spans="1:7" ht="15" customHeight="1" x14ac:dyDescent="0.25">
      <c r="A27" s="45"/>
      <c r="B27" s="37"/>
      <c r="C27" s="13" t="s">
        <v>43</v>
      </c>
      <c r="D27" s="14">
        <v>2838</v>
      </c>
      <c r="E27" s="14">
        <v>198</v>
      </c>
      <c r="F27" s="14">
        <v>67</v>
      </c>
      <c r="G27" s="14">
        <v>2895</v>
      </c>
    </row>
    <row r="28" spans="1:7" ht="15" customHeight="1" x14ac:dyDescent="0.25">
      <c r="A28" s="45"/>
      <c r="B28" s="38"/>
      <c r="C28" s="13" t="s">
        <v>97</v>
      </c>
      <c r="D28" s="14">
        <v>1735</v>
      </c>
      <c r="E28" s="14">
        <v>54</v>
      </c>
      <c r="F28" s="14">
        <v>53</v>
      </c>
      <c r="G28" s="14">
        <v>1772</v>
      </c>
    </row>
    <row r="29" spans="1:7" ht="18" customHeight="1" x14ac:dyDescent="0.25">
      <c r="A29" s="45"/>
      <c r="B29" s="35" t="s">
        <v>138</v>
      </c>
      <c r="C29" s="35"/>
      <c r="D29" s="6">
        <f>SUM(D25:D28)</f>
        <v>13550</v>
      </c>
      <c r="E29" s="6">
        <f>SUM(E25:E28)</f>
        <v>757</v>
      </c>
      <c r="F29" s="6">
        <f>SUM(F25:F28)</f>
        <v>303</v>
      </c>
      <c r="G29" s="6">
        <f>SUM(G25:G28)</f>
        <v>13817</v>
      </c>
    </row>
    <row r="30" spans="1:7" ht="15" customHeight="1" x14ac:dyDescent="0.25">
      <c r="A30" s="45"/>
      <c r="B30" s="36" t="s">
        <v>103</v>
      </c>
      <c r="C30" s="13" t="s">
        <v>99</v>
      </c>
      <c r="D30" s="14">
        <v>2957</v>
      </c>
      <c r="E30" s="14">
        <v>300</v>
      </c>
      <c r="F30" s="14">
        <v>79</v>
      </c>
      <c r="G30" s="14">
        <v>3018</v>
      </c>
    </row>
    <row r="31" spans="1:7" ht="15" customHeight="1" x14ac:dyDescent="0.25">
      <c r="A31" s="45"/>
      <c r="B31" s="38"/>
      <c r="C31" s="13" t="s">
        <v>98</v>
      </c>
      <c r="D31" s="14">
        <v>2037</v>
      </c>
      <c r="E31" s="14">
        <v>299</v>
      </c>
      <c r="F31" s="14">
        <v>90</v>
      </c>
      <c r="G31" s="14">
        <v>2101</v>
      </c>
    </row>
    <row r="32" spans="1:7" ht="18" customHeight="1" x14ac:dyDescent="0.25">
      <c r="A32" s="45"/>
      <c r="B32" s="35" t="s">
        <v>138</v>
      </c>
      <c r="C32" s="35"/>
      <c r="D32" s="6">
        <f>SUM(D30:D31)</f>
        <v>4994</v>
      </c>
      <c r="E32" s="6">
        <f>SUM(E30:E31)</f>
        <v>599</v>
      </c>
      <c r="F32" s="6">
        <f>SUM(F30:F31)</f>
        <v>169</v>
      </c>
      <c r="G32" s="6">
        <f>SUM(G30:G31)</f>
        <v>5119</v>
      </c>
    </row>
    <row r="33" spans="1:7" ht="15" customHeight="1" x14ac:dyDescent="0.25">
      <c r="A33" s="45"/>
      <c r="B33" s="17" t="s">
        <v>19</v>
      </c>
      <c r="C33" s="13" t="s">
        <v>44</v>
      </c>
      <c r="D33" s="14">
        <v>14716</v>
      </c>
      <c r="E33" s="14">
        <v>1388</v>
      </c>
      <c r="F33" s="14">
        <v>275</v>
      </c>
      <c r="G33" s="14">
        <v>15009</v>
      </c>
    </row>
    <row r="34" spans="1:7" ht="18" customHeight="1" x14ac:dyDescent="0.25">
      <c r="A34" s="45"/>
      <c r="B34" s="35" t="s">
        <v>138</v>
      </c>
      <c r="C34" s="35"/>
      <c r="D34" s="6">
        <f>SUM(D33)</f>
        <v>14716</v>
      </c>
      <c r="E34" s="6">
        <f>SUM(E33)</f>
        <v>1388</v>
      </c>
      <c r="F34" s="6">
        <f>SUM(F33)</f>
        <v>275</v>
      </c>
      <c r="G34" s="6">
        <f>SUM(G33)</f>
        <v>15009</v>
      </c>
    </row>
    <row r="35" spans="1:7" ht="18" customHeight="1" thickBot="1" x14ac:dyDescent="0.3">
      <c r="A35" s="46"/>
      <c r="B35" s="39" t="s">
        <v>32</v>
      </c>
      <c r="C35" s="49"/>
      <c r="D35" s="7">
        <f>SUM(D17,D24,D29,D32,D34)</f>
        <v>46860</v>
      </c>
      <c r="E35" s="7">
        <f>SUM(E17,E24,E29,E32,E34)</f>
        <v>3408</v>
      </c>
      <c r="F35" s="7">
        <f>SUM(F17,F24,F29,F32,F34)</f>
        <v>1488</v>
      </c>
      <c r="G35" s="7">
        <f>SUM(G17,G24,G29,G32,G34)</f>
        <v>47942</v>
      </c>
    </row>
    <row r="36" spans="1:7" ht="15" customHeight="1" x14ac:dyDescent="0.25">
      <c r="A36" s="44" t="s">
        <v>2</v>
      </c>
      <c r="B36" s="18" t="s">
        <v>104</v>
      </c>
      <c r="C36" s="19" t="s">
        <v>100</v>
      </c>
      <c r="D36" s="20">
        <v>13483</v>
      </c>
      <c r="E36" s="20">
        <v>134</v>
      </c>
      <c r="F36" s="20">
        <v>350</v>
      </c>
      <c r="G36" s="20">
        <v>13642</v>
      </c>
    </row>
    <row r="37" spans="1:7" ht="18" customHeight="1" x14ac:dyDescent="0.25">
      <c r="A37" s="45"/>
      <c r="B37" s="35" t="s">
        <v>138</v>
      </c>
      <c r="C37" s="35"/>
      <c r="D37" s="6">
        <f>D36</f>
        <v>13483</v>
      </c>
      <c r="E37" s="6">
        <f>E36</f>
        <v>134</v>
      </c>
      <c r="F37" s="6">
        <f>F36</f>
        <v>350</v>
      </c>
      <c r="G37" s="6">
        <f>G36</f>
        <v>13642</v>
      </c>
    </row>
    <row r="38" spans="1:7" ht="15" customHeight="1" x14ac:dyDescent="0.25">
      <c r="A38" s="45"/>
      <c r="B38" s="36" t="s">
        <v>23</v>
      </c>
      <c r="C38" s="13" t="s">
        <v>101</v>
      </c>
      <c r="D38" s="14">
        <v>5795</v>
      </c>
      <c r="E38" s="14">
        <v>953</v>
      </c>
      <c r="F38" s="14">
        <v>245</v>
      </c>
      <c r="G38" s="14">
        <v>6044</v>
      </c>
    </row>
    <row r="39" spans="1:7" ht="15" customHeight="1" x14ac:dyDescent="0.25">
      <c r="A39" s="45"/>
      <c r="B39" s="38"/>
      <c r="C39" s="13" t="s">
        <v>45</v>
      </c>
      <c r="D39" s="14">
        <v>2659</v>
      </c>
      <c r="E39" s="14">
        <v>395</v>
      </c>
      <c r="F39" s="14">
        <v>118</v>
      </c>
      <c r="G39" s="14">
        <v>2745</v>
      </c>
    </row>
    <row r="40" spans="1:7" ht="18" customHeight="1" x14ac:dyDescent="0.25">
      <c r="A40" s="45"/>
      <c r="B40" s="35" t="s">
        <v>138</v>
      </c>
      <c r="C40" s="35"/>
      <c r="D40" s="6">
        <f>SUM(D38:D39)</f>
        <v>8454</v>
      </c>
      <c r="E40" s="6">
        <f>SUM(E38:E39)</f>
        <v>1348</v>
      </c>
      <c r="F40" s="6">
        <f>SUM(F38:F39)</f>
        <v>363</v>
      </c>
      <c r="G40" s="6">
        <f>SUM(G38:G39)</f>
        <v>8789</v>
      </c>
    </row>
    <row r="41" spans="1:7" ht="15" customHeight="1" x14ac:dyDescent="0.25">
      <c r="A41" s="45"/>
      <c r="B41" s="36" t="s">
        <v>10</v>
      </c>
      <c r="C41" s="13" t="s">
        <v>46</v>
      </c>
      <c r="D41" s="14">
        <v>5798</v>
      </c>
      <c r="E41" s="14">
        <v>183</v>
      </c>
      <c r="F41" s="14">
        <v>111</v>
      </c>
      <c r="G41" s="14">
        <v>5878</v>
      </c>
    </row>
    <row r="42" spans="1:7" ht="15" customHeight="1" x14ac:dyDescent="0.25">
      <c r="A42" s="45"/>
      <c r="B42" s="38"/>
      <c r="C42" s="13" t="s">
        <v>47</v>
      </c>
      <c r="D42" s="14">
        <v>11358</v>
      </c>
      <c r="E42" s="14">
        <v>339</v>
      </c>
      <c r="F42" s="14">
        <v>207</v>
      </c>
      <c r="G42" s="14">
        <v>11507</v>
      </c>
    </row>
    <row r="43" spans="1:7" ht="18" customHeight="1" x14ac:dyDescent="0.25">
      <c r="A43" s="45"/>
      <c r="B43" s="35" t="s">
        <v>138</v>
      </c>
      <c r="C43" s="35"/>
      <c r="D43" s="6">
        <f>SUM(D41:D42)</f>
        <v>17156</v>
      </c>
      <c r="E43" s="6">
        <f>SUM(E41:E42)</f>
        <v>522</v>
      </c>
      <c r="F43" s="6">
        <f>SUM(F41:F42)</f>
        <v>318</v>
      </c>
      <c r="G43" s="6">
        <f>SUM(G41:G42)</f>
        <v>17385</v>
      </c>
    </row>
    <row r="44" spans="1:7" ht="15" customHeight="1" x14ac:dyDescent="0.25">
      <c r="A44" s="45"/>
      <c r="B44" s="36" t="s">
        <v>15</v>
      </c>
      <c r="C44" s="13" t="s">
        <v>48</v>
      </c>
      <c r="D44" s="14">
        <v>14574</v>
      </c>
      <c r="E44" s="14">
        <v>1007</v>
      </c>
      <c r="F44" s="14">
        <v>189</v>
      </c>
      <c r="G44" s="14">
        <v>14783</v>
      </c>
    </row>
    <row r="45" spans="1:7" ht="15" customHeight="1" x14ac:dyDescent="0.25">
      <c r="A45" s="45"/>
      <c r="B45" s="38"/>
      <c r="C45" s="13" t="s">
        <v>105</v>
      </c>
      <c r="D45" s="14">
        <v>7353</v>
      </c>
      <c r="E45" s="14">
        <v>338</v>
      </c>
      <c r="F45" s="14">
        <v>51</v>
      </c>
      <c r="G45" s="14">
        <v>7450</v>
      </c>
    </row>
    <row r="46" spans="1:7" ht="18" customHeight="1" x14ac:dyDescent="0.25">
      <c r="A46" s="45"/>
      <c r="B46" s="35" t="s">
        <v>138</v>
      </c>
      <c r="C46" s="35"/>
      <c r="D46" s="6">
        <f>SUM(D44:D45)</f>
        <v>21927</v>
      </c>
      <c r="E46" s="6">
        <f>SUM(E44:E45)</f>
        <v>1345</v>
      </c>
      <c r="F46" s="6">
        <f>SUM(F44:F45)</f>
        <v>240</v>
      </c>
      <c r="G46" s="6">
        <f>SUM(G44:G45)</f>
        <v>22233</v>
      </c>
    </row>
    <row r="47" spans="1:7" ht="15" customHeight="1" x14ac:dyDescent="0.25">
      <c r="A47" s="45"/>
      <c r="B47" s="36" t="s">
        <v>18</v>
      </c>
      <c r="C47" s="13" t="s">
        <v>106</v>
      </c>
      <c r="D47" s="14">
        <v>4908</v>
      </c>
      <c r="E47" s="14">
        <v>962</v>
      </c>
      <c r="F47" s="14">
        <v>164</v>
      </c>
      <c r="G47" s="14">
        <v>5116</v>
      </c>
    </row>
    <row r="48" spans="1:7" ht="15" customHeight="1" x14ac:dyDescent="0.25">
      <c r="A48" s="45"/>
      <c r="B48" s="37"/>
      <c r="C48" s="13" t="s">
        <v>49</v>
      </c>
      <c r="D48" s="14">
        <v>9643</v>
      </c>
      <c r="E48" s="14">
        <v>265</v>
      </c>
      <c r="F48" s="14">
        <v>70</v>
      </c>
      <c r="G48" s="14">
        <v>9726</v>
      </c>
    </row>
    <row r="49" spans="1:7" ht="15" customHeight="1" x14ac:dyDescent="0.25">
      <c r="A49" s="45"/>
      <c r="B49" s="37"/>
      <c r="C49" s="13" t="s">
        <v>50</v>
      </c>
      <c r="D49" s="14">
        <v>4489</v>
      </c>
      <c r="E49" s="14">
        <v>86</v>
      </c>
      <c r="F49" s="14">
        <v>45</v>
      </c>
      <c r="G49" s="14">
        <v>4538</v>
      </c>
    </row>
    <row r="50" spans="1:7" ht="15" customHeight="1" x14ac:dyDescent="0.25">
      <c r="A50" s="45"/>
      <c r="B50" s="38"/>
      <c r="C50" s="13" t="s">
        <v>107</v>
      </c>
      <c r="D50" s="14">
        <v>3987</v>
      </c>
      <c r="E50" s="14">
        <v>683</v>
      </c>
      <c r="F50" s="14">
        <v>143</v>
      </c>
      <c r="G50" s="14">
        <v>4147</v>
      </c>
    </row>
    <row r="51" spans="1:7" ht="18" customHeight="1" x14ac:dyDescent="0.25">
      <c r="A51" s="45"/>
      <c r="B51" s="35" t="s">
        <v>138</v>
      </c>
      <c r="C51" s="35"/>
      <c r="D51" s="6">
        <f>SUM(D47:D50)</f>
        <v>23027</v>
      </c>
      <c r="E51" s="6">
        <f>SUM(E47:E50)</f>
        <v>1996</v>
      </c>
      <c r="F51" s="6">
        <f>SUM(F47:F50)</f>
        <v>422</v>
      </c>
      <c r="G51" s="6">
        <f>SUM(G47:G50)</f>
        <v>23527</v>
      </c>
    </row>
    <row r="52" spans="1:7" ht="15" customHeight="1" x14ac:dyDescent="0.25">
      <c r="A52" s="45"/>
      <c r="B52" s="36" t="s">
        <v>114</v>
      </c>
      <c r="C52" s="13" t="s">
        <v>51</v>
      </c>
      <c r="D52" s="14">
        <v>11373</v>
      </c>
      <c r="E52" s="14">
        <v>170</v>
      </c>
      <c r="F52" s="14">
        <v>132</v>
      </c>
      <c r="G52" s="14">
        <v>11433</v>
      </c>
    </row>
    <row r="53" spans="1:7" ht="15" customHeight="1" x14ac:dyDescent="0.25">
      <c r="A53" s="45"/>
      <c r="B53" s="37"/>
      <c r="C53" s="13" t="s">
        <v>108</v>
      </c>
      <c r="D53" s="14">
        <v>8122</v>
      </c>
      <c r="E53" s="14">
        <v>433</v>
      </c>
      <c r="F53" s="14">
        <v>290</v>
      </c>
      <c r="G53" s="14">
        <v>8296</v>
      </c>
    </row>
    <row r="54" spans="1:7" ht="15" customHeight="1" x14ac:dyDescent="0.25">
      <c r="A54" s="45"/>
      <c r="B54" s="38"/>
      <c r="C54" s="13" t="s">
        <v>109</v>
      </c>
      <c r="D54" s="14">
        <v>10539</v>
      </c>
      <c r="E54" s="14">
        <v>502</v>
      </c>
      <c r="F54" s="14">
        <v>203</v>
      </c>
      <c r="G54" s="14">
        <v>10696</v>
      </c>
    </row>
    <row r="55" spans="1:7" ht="18" customHeight="1" x14ac:dyDescent="0.25">
      <c r="A55" s="45"/>
      <c r="B55" s="35" t="s">
        <v>138</v>
      </c>
      <c r="C55" s="35"/>
      <c r="D55" s="6">
        <f>SUM(D52:D54)</f>
        <v>30034</v>
      </c>
      <c r="E55" s="6">
        <f>SUM(E52:E54)</f>
        <v>1105</v>
      </c>
      <c r="F55" s="6">
        <f>SUM(F52:F54)</f>
        <v>625</v>
      </c>
      <c r="G55" s="6">
        <f>SUM(G52:G54)</f>
        <v>30425</v>
      </c>
    </row>
    <row r="56" spans="1:7" ht="15" customHeight="1" x14ac:dyDescent="0.25">
      <c r="A56" s="45"/>
      <c r="B56" s="36" t="s">
        <v>113</v>
      </c>
      <c r="C56" s="13" t="s">
        <v>110</v>
      </c>
      <c r="D56" s="14">
        <v>9443</v>
      </c>
      <c r="E56" s="14">
        <v>1010</v>
      </c>
      <c r="F56" s="14">
        <v>30</v>
      </c>
      <c r="G56" s="14">
        <v>9606</v>
      </c>
    </row>
    <row r="57" spans="1:7" ht="15" customHeight="1" x14ac:dyDescent="0.25">
      <c r="A57" s="45"/>
      <c r="B57" s="37"/>
      <c r="C57" s="13" t="s">
        <v>111</v>
      </c>
      <c r="D57" s="14">
        <v>4076</v>
      </c>
      <c r="E57" s="14">
        <v>482</v>
      </c>
      <c r="F57" s="14">
        <v>18</v>
      </c>
      <c r="G57" s="14">
        <v>4154</v>
      </c>
    </row>
    <row r="58" spans="1:7" ht="15" customHeight="1" x14ac:dyDescent="0.25">
      <c r="A58" s="45"/>
      <c r="B58" s="38"/>
      <c r="C58" s="13" t="s">
        <v>112</v>
      </c>
      <c r="D58" s="14">
        <v>7119</v>
      </c>
      <c r="E58" s="14">
        <v>817</v>
      </c>
      <c r="F58" s="14">
        <v>37</v>
      </c>
      <c r="G58" s="14">
        <v>7255</v>
      </c>
    </row>
    <row r="59" spans="1:7" ht="18" customHeight="1" x14ac:dyDescent="0.25">
      <c r="A59" s="45"/>
      <c r="B59" s="35" t="s">
        <v>138</v>
      </c>
      <c r="C59" s="35"/>
      <c r="D59" s="6">
        <f>SUM(D56:D58)</f>
        <v>20638</v>
      </c>
      <c r="E59" s="6">
        <f>SUM(E56:E58)</f>
        <v>2309</v>
      </c>
      <c r="F59" s="6">
        <f>SUM(F56:F58)</f>
        <v>85</v>
      </c>
      <c r="G59" s="6">
        <f>SUM(G56:G58)</f>
        <v>21015</v>
      </c>
    </row>
    <row r="60" spans="1:7" ht="18" customHeight="1" thickBot="1" x14ac:dyDescent="0.3">
      <c r="A60" s="46"/>
      <c r="B60" s="39" t="s">
        <v>32</v>
      </c>
      <c r="C60" s="40"/>
      <c r="D60" s="7">
        <f>SUM(D37,D40,D43,D46,D51,D55,D59)</f>
        <v>134719</v>
      </c>
      <c r="E60" s="7">
        <f>SUM(E37,E40,E43,E46,E51,E55,E59)</f>
        <v>8759</v>
      </c>
      <c r="F60" s="7">
        <f>SUM(F37,F40,F43,F46,F51,F55,F59)</f>
        <v>2403</v>
      </c>
      <c r="G60" s="7">
        <f>SUM(G37,G40,G43,G46,G51,G55,G59)</f>
        <v>137016</v>
      </c>
    </row>
    <row r="61" spans="1:7" ht="15" customHeight="1" x14ac:dyDescent="0.25">
      <c r="A61" s="44" t="s">
        <v>13</v>
      </c>
      <c r="B61" s="47" t="s">
        <v>115</v>
      </c>
      <c r="C61" s="11" t="s">
        <v>52</v>
      </c>
      <c r="D61" s="12">
        <v>3363</v>
      </c>
      <c r="E61" s="12">
        <v>417</v>
      </c>
      <c r="F61" s="12">
        <v>157</v>
      </c>
      <c r="G61" s="12">
        <v>3520</v>
      </c>
    </row>
    <row r="62" spans="1:7" ht="15" customHeight="1" x14ac:dyDescent="0.25">
      <c r="A62" s="45"/>
      <c r="B62" s="48"/>
      <c r="C62" s="15" t="s">
        <v>53</v>
      </c>
      <c r="D62" s="16">
        <v>7234</v>
      </c>
      <c r="E62" s="16">
        <v>511</v>
      </c>
      <c r="F62" s="16">
        <v>116</v>
      </c>
      <c r="G62" s="16">
        <v>7394</v>
      </c>
    </row>
    <row r="63" spans="1:7" ht="18" customHeight="1" x14ac:dyDescent="0.25">
      <c r="A63" s="45"/>
      <c r="B63" s="35" t="s">
        <v>138</v>
      </c>
      <c r="C63" s="35"/>
      <c r="D63" s="6">
        <f>SUM(D61:D62)</f>
        <v>10597</v>
      </c>
      <c r="E63" s="6">
        <f>SUM(E61:E62)</f>
        <v>928</v>
      </c>
      <c r="F63" s="6">
        <f>SUM(F61:F62)</f>
        <v>273</v>
      </c>
      <c r="G63" s="6">
        <f>SUM(G61:G62)</f>
        <v>10914</v>
      </c>
    </row>
    <row r="64" spans="1:7" ht="15" customHeight="1" x14ac:dyDescent="0.25">
      <c r="A64" s="45"/>
      <c r="B64" s="36" t="s">
        <v>116</v>
      </c>
      <c r="C64" s="13" t="s">
        <v>54</v>
      </c>
      <c r="D64" s="14">
        <v>1067</v>
      </c>
      <c r="E64" s="14">
        <v>31</v>
      </c>
      <c r="F64" s="14">
        <v>90</v>
      </c>
      <c r="G64" s="14">
        <v>1114</v>
      </c>
    </row>
    <row r="65" spans="1:7" ht="15" customHeight="1" x14ac:dyDescent="0.25">
      <c r="A65" s="45"/>
      <c r="B65" s="37"/>
      <c r="C65" s="13" t="s">
        <v>55</v>
      </c>
      <c r="D65" s="14">
        <v>1504</v>
      </c>
      <c r="E65" s="14">
        <v>10</v>
      </c>
      <c r="F65" s="14">
        <v>299</v>
      </c>
      <c r="G65" s="14">
        <v>1594</v>
      </c>
    </row>
    <row r="66" spans="1:7" ht="15" customHeight="1" x14ac:dyDescent="0.25">
      <c r="A66" s="45"/>
      <c r="B66" s="38"/>
      <c r="C66" s="13" t="s">
        <v>56</v>
      </c>
      <c r="D66" s="14">
        <v>599</v>
      </c>
      <c r="E66" s="14">
        <v>36</v>
      </c>
      <c r="F66" s="14">
        <v>37</v>
      </c>
      <c r="G66" s="14">
        <v>626</v>
      </c>
    </row>
    <row r="67" spans="1:7" ht="18" customHeight="1" x14ac:dyDescent="0.25">
      <c r="A67" s="45"/>
      <c r="B67" s="35" t="s">
        <v>138</v>
      </c>
      <c r="C67" s="35"/>
      <c r="D67" s="6">
        <f>SUM(D64:D66)</f>
        <v>3170</v>
      </c>
      <c r="E67" s="6">
        <f>SUM(E64:E66)</f>
        <v>77</v>
      </c>
      <c r="F67" s="6">
        <f>SUM(F64:F66)</f>
        <v>426</v>
      </c>
      <c r="G67" s="6">
        <f>SUM(G64:G66)</f>
        <v>3334</v>
      </c>
    </row>
    <row r="68" spans="1:7" ht="15" customHeight="1" x14ac:dyDescent="0.25">
      <c r="A68" s="45"/>
      <c r="B68" s="36" t="s">
        <v>117</v>
      </c>
      <c r="C68" s="13" t="s">
        <v>119</v>
      </c>
      <c r="D68" s="14">
        <v>653</v>
      </c>
      <c r="E68" s="14">
        <v>41</v>
      </c>
      <c r="F68" s="14">
        <v>7</v>
      </c>
      <c r="G68" s="14">
        <v>660</v>
      </c>
    </row>
    <row r="69" spans="1:7" ht="15" customHeight="1" x14ac:dyDescent="0.25">
      <c r="A69" s="45"/>
      <c r="B69" s="37"/>
      <c r="C69" s="13" t="s">
        <v>120</v>
      </c>
      <c r="D69" s="14">
        <v>3538</v>
      </c>
      <c r="E69" s="14">
        <v>173</v>
      </c>
      <c r="F69" s="14">
        <v>14</v>
      </c>
      <c r="G69" s="14">
        <v>3577</v>
      </c>
    </row>
    <row r="70" spans="1:7" ht="15" customHeight="1" x14ac:dyDescent="0.25">
      <c r="A70" s="45"/>
      <c r="B70" s="38"/>
      <c r="C70" s="13" t="s">
        <v>118</v>
      </c>
      <c r="D70" s="14">
        <v>2404</v>
      </c>
      <c r="E70" s="14">
        <v>194</v>
      </c>
      <c r="F70" s="14">
        <v>34</v>
      </c>
      <c r="G70" s="14">
        <v>2480</v>
      </c>
    </row>
    <row r="71" spans="1:7" ht="18" customHeight="1" x14ac:dyDescent="0.25">
      <c r="A71" s="45"/>
      <c r="B71" s="35" t="s">
        <v>138</v>
      </c>
      <c r="C71" s="35"/>
      <c r="D71" s="6">
        <f>SUM(D68:D70)</f>
        <v>6595</v>
      </c>
      <c r="E71" s="6">
        <f>SUM(E68:E70)</f>
        <v>408</v>
      </c>
      <c r="F71" s="6">
        <f>SUM(F68:F70)</f>
        <v>55</v>
      </c>
      <c r="G71" s="6">
        <f>SUM(G68:G70)</f>
        <v>6717</v>
      </c>
    </row>
    <row r="72" spans="1:7" ht="18" customHeight="1" thickBot="1" x14ac:dyDescent="0.3">
      <c r="A72" s="46"/>
      <c r="B72" s="39" t="s">
        <v>32</v>
      </c>
      <c r="C72" s="40"/>
      <c r="D72" s="7">
        <f>SUM(D63,D67,D71)</f>
        <v>20362</v>
      </c>
      <c r="E72" s="7">
        <f>SUM(E63,E67,E71)</f>
        <v>1413</v>
      </c>
      <c r="F72" s="7">
        <f>SUM(F63,F67,F71)</f>
        <v>754</v>
      </c>
      <c r="G72" s="7">
        <f>SUM(G63,G67,G71)</f>
        <v>20965</v>
      </c>
    </row>
    <row r="73" spans="1:7" ht="15" customHeight="1" x14ac:dyDescent="0.25">
      <c r="A73" s="44" t="s">
        <v>5</v>
      </c>
      <c r="B73" s="47" t="s">
        <v>121</v>
      </c>
      <c r="C73" s="11" t="s">
        <v>57</v>
      </c>
      <c r="D73" s="12">
        <v>4888</v>
      </c>
      <c r="E73" s="12">
        <v>220</v>
      </c>
      <c r="F73" s="12">
        <v>157</v>
      </c>
      <c r="G73" s="12">
        <v>5027</v>
      </c>
    </row>
    <row r="74" spans="1:7" ht="15" customHeight="1" x14ac:dyDescent="0.25">
      <c r="A74" s="45"/>
      <c r="B74" s="48"/>
      <c r="C74" s="13" t="s">
        <v>58</v>
      </c>
      <c r="D74" s="14">
        <v>1791</v>
      </c>
      <c r="E74" s="14">
        <v>206</v>
      </c>
      <c r="F74" s="14">
        <v>130</v>
      </c>
      <c r="G74" s="14">
        <v>1876</v>
      </c>
    </row>
    <row r="75" spans="1:7" ht="15" customHeight="1" x14ac:dyDescent="0.25">
      <c r="A75" s="45"/>
      <c r="B75" s="48"/>
      <c r="C75" s="15" t="s">
        <v>59</v>
      </c>
      <c r="D75" s="16">
        <v>2023</v>
      </c>
      <c r="E75" s="16">
        <v>258</v>
      </c>
      <c r="F75" s="16">
        <v>150</v>
      </c>
      <c r="G75" s="16">
        <v>2133</v>
      </c>
    </row>
    <row r="76" spans="1:7" ht="18" customHeight="1" x14ac:dyDescent="0.25">
      <c r="A76" s="45"/>
      <c r="B76" s="35" t="s">
        <v>138</v>
      </c>
      <c r="C76" s="35"/>
      <c r="D76" s="6">
        <f>SUM(D73:D75)</f>
        <v>8702</v>
      </c>
      <c r="E76" s="6">
        <f>SUM(E73:E75)</f>
        <v>684</v>
      </c>
      <c r="F76" s="6">
        <f>SUM(F73:F75)</f>
        <v>437</v>
      </c>
      <c r="G76" s="6">
        <f>SUM(G73:G75)</f>
        <v>9036</v>
      </c>
    </row>
    <row r="77" spans="1:7" ht="15" customHeight="1" x14ac:dyDescent="0.25">
      <c r="A77" s="45"/>
      <c r="B77" s="36" t="s">
        <v>94</v>
      </c>
      <c r="C77" s="13" t="s">
        <v>60</v>
      </c>
      <c r="D77" s="14">
        <v>16387</v>
      </c>
      <c r="E77" s="14">
        <v>865</v>
      </c>
      <c r="F77" s="14">
        <v>465</v>
      </c>
      <c r="G77" s="14">
        <v>16898</v>
      </c>
    </row>
    <row r="78" spans="1:7" ht="15" customHeight="1" x14ac:dyDescent="0.25">
      <c r="A78" s="45"/>
      <c r="B78" s="38"/>
      <c r="C78" s="13" t="s">
        <v>61</v>
      </c>
      <c r="D78" s="14">
        <v>3815</v>
      </c>
      <c r="E78" s="14">
        <v>503</v>
      </c>
      <c r="F78" s="14">
        <v>377</v>
      </c>
      <c r="G78" s="14">
        <v>4077</v>
      </c>
    </row>
    <row r="79" spans="1:7" ht="18" customHeight="1" x14ac:dyDescent="0.25">
      <c r="A79" s="45"/>
      <c r="B79" s="35" t="s">
        <v>138</v>
      </c>
      <c r="C79" s="35"/>
      <c r="D79" s="6">
        <f>SUM(D77:D78)</f>
        <v>20202</v>
      </c>
      <c r="E79" s="6">
        <f>SUM(E77:E78)</f>
        <v>1368</v>
      </c>
      <c r="F79" s="6">
        <f>SUM(F77:F78)</f>
        <v>842</v>
      </c>
      <c r="G79" s="6">
        <f>SUM(G77:G78)</f>
        <v>20975</v>
      </c>
    </row>
    <row r="80" spans="1:7" ht="15" customHeight="1" x14ac:dyDescent="0.25">
      <c r="A80" s="45"/>
      <c r="B80" s="36" t="s">
        <v>143</v>
      </c>
      <c r="C80" s="13" t="s">
        <v>62</v>
      </c>
      <c r="D80" s="14">
        <v>4460</v>
      </c>
      <c r="E80" s="14">
        <v>981</v>
      </c>
      <c r="F80" s="14">
        <v>269</v>
      </c>
      <c r="G80" s="14">
        <v>4712</v>
      </c>
    </row>
    <row r="81" spans="1:7" ht="15" customHeight="1" x14ac:dyDescent="0.25">
      <c r="A81" s="45"/>
      <c r="B81" s="38"/>
      <c r="C81" s="13" t="s">
        <v>63</v>
      </c>
      <c r="D81" s="14">
        <v>5312</v>
      </c>
      <c r="E81" s="14">
        <v>1253</v>
      </c>
      <c r="F81" s="14">
        <v>144</v>
      </c>
      <c r="G81" s="14">
        <v>5569</v>
      </c>
    </row>
    <row r="82" spans="1:7" ht="18" customHeight="1" x14ac:dyDescent="0.25">
      <c r="A82" s="45"/>
      <c r="B82" s="35" t="s">
        <v>138</v>
      </c>
      <c r="C82" s="35"/>
      <c r="D82" s="6">
        <f>SUM(D80:D81)</f>
        <v>9772</v>
      </c>
      <c r="E82" s="6">
        <f>SUM(E80:E81)</f>
        <v>2234</v>
      </c>
      <c r="F82" s="6">
        <f>SUM(F80:F81)</f>
        <v>413</v>
      </c>
      <c r="G82" s="6">
        <f>SUM(G80:G81)</f>
        <v>10281</v>
      </c>
    </row>
    <row r="83" spans="1:7" ht="15" customHeight="1" x14ac:dyDescent="0.25">
      <c r="A83" s="45"/>
      <c r="B83" s="36" t="s">
        <v>142</v>
      </c>
      <c r="C83" s="13" t="s">
        <v>64</v>
      </c>
      <c r="D83" s="14">
        <v>10916</v>
      </c>
      <c r="E83" s="14">
        <v>346</v>
      </c>
      <c r="F83" s="14">
        <v>223</v>
      </c>
      <c r="G83" s="14">
        <v>11055</v>
      </c>
    </row>
    <row r="84" spans="1:7" ht="15" customHeight="1" x14ac:dyDescent="0.25">
      <c r="A84" s="45"/>
      <c r="B84" s="37"/>
      <c r="C84" s="13" t="s">
        <v>65</v>
      </c>
      <c r="D84" s="14">
        <v>4499</v>
      </c>
      <c r="E84" s="14">
        <v>176</v>
      </c>
      <c r="F84" s="14">
        <v>59</v>
      </c>
      <c r="G84" s="14">
        <v>4570</v>
      </c>
    </row>
    <row r="85" spans="1:7" ht="15" customHeight="1" x14ac:dyDescent="0.25">
      <c r="A85" s="45"/>
      <c r="B85" s="38"/>
      <c r="C85" s="13" t="s">
        <v>122</v>
      </c>
      <c r="D85" s="14">
        <v>1992</v>
      </c>
      <c r="E85" s="14">
        <v>77</v>
      </c>
      <c r="F85" s="14">
        <v>18</v>
      </c>
      <c r="G85" s="14">
        <v>2021</v>
      </c>
    </row>
    <row r="86" spans="1:7" ht="18" customHeight="1" x14ac:dyDescent="0.25">
      <c r="A86" s="45"/>
      <c r="B86" s="35" t="s">
        <v>138</v>
      </c>
      <c r="C86" s="35"/>
      <c r="D86" s="6">
        <f>SUM(D83:D85)</f>
        <v>17407</v>
      </c>
      <c r="E86" s="6">
        <f>SUM(E83:E85)</f>
        <v>599</v>
      </c>
      <c r="F86" s="6">
        <f>SUM(F83:F85)</f>
        <v>300</v>
      </c>
      <c r="G86" s="6">
        <f>SUM(G83:G85)</f>
        <v>17646</v>
      </c>
    </row>
    <row r="87" spans="1:7" ht="18" customHeight="1" thickBot="1" x14ac:dyDescent="0.3">
      <c r="A87" s="46"/>
      <c r="B87" s="39" t="s">
        <v>32</v>
      </c>
      <c r="C87" s="40"/>
      <c r="D87" s="7">
        <f>SUM(D76,D79,D82,D86)</f>
        <v>56083</v>
      </c>
      <c r="E87" s="7">
        <f>SUM(E76,E79,E82,E86)</f>
        <v>4885</v>
      </c>
      <c r="F87" s="7">
        <f>SUM(F76,F79,F82,F86)</f>
        <v>1992</v>
      </c>
      <c r="G87" s="7">
        <f>SUM(G76,G79,G82,G86)</f>
        <v>57938</v>
      </c>
    </row>
    <row r="88" spans="1:7" ht="15" customHeight="1" x14ac:dyDescent="0.25">
      <c r="A88" s="44" t="s">
        <v>4</v>
      </c>
      <c r="B88" s="47" t="s">
        <v>66</v>
      </c>
      <c r="C88" s="11" t="s">
        <v>67</v>
      </c>
      <c r="D88" s="12">
        <v>685</v>
      </c>
      <c r="E88" s="12">
        <v>18</v>
      </c>
      <c r="F88" s="12">
        <v>37</v>
      </c>
      <c r="G88" s="12">
        <v>714</v>
      </c>
    </row>
    <row r="89" spans="1:7" ht="15" customHeight="1" x14ac:dyDescent="0.25">
      <c r="A89" s="45"/>
      <c r="B89" s="48"/>
      <c r="C89" s="13" t="s">
        <v>68</v>
      </c>
      <c r="D89" s="14">
        <v>1574</v>
      </c>
      <c r="E89" s="14">
        <v>62</v>
      </c>
      <c r="F89" s="14">
        <v>49</v>
      </c>
      <c r="G89" s="14">
        <v>1613</v>
      </c>
    </row>
    <row r="90" spans="1:7" ht="15" customHeight="1" x14ac:dyDescent="0.25">
      <c r="A90" s="45"/>
      <c r="B90" s="48"/>
      <c r="C90" s="13" t="s">
        <v>69</v>
      </c>
      <c r="D90" s="14">
        <v>3025</v>
      </c>
      <c r="E90" s="14">
        <v>89</v>
      </c>
      <c r="F90" s="14">
        <v>203</v>
      </c>
      <c r="G90" s="14">
        <v>3150</v>
      </c>
    </row>
    <row r="91" spans="1:7" ht="15" customHeight="1" x14ac:dyDescent="0.25">
      <c r="A91" s="45"/>
      <c r="B91" s="48"/>
      <c r="C91" s="13" t="s">
        <v>70</v>
      </c>
      <c r="D91" s="14">
        <v>2869</v>
      </c>
      <c r="E91" s="14">
        <v>103</v>
      </c>
      <c r="F91" s="14">
        <v>214</v>
      </c>
      <c r="G91" s="14">
        <v>3025</v>
      </c>
    </row>
    <row r="92" spans="1:7" ht="15" customHeight="1" x14ac:dyDescent="0.25">
      <c r="A92" s="45"/>
      <c r="B92" s="48"/>
      <c r="C92" s="15" t="s">
        <v>123</v>
      </c>
      <c r="D92" s="16">
        <v>2664</v>
      </c>
      <c r="E92" s="16">
        <v>120</v>
      </c>
      <c r="F92" s="16">
        <v>150</v>
      </c>
      <c r="G92" s="16">
        <v>2748</v>
      </c>
    </row>
    <row r="93" spans="1:7" ht="18" customHeight="1" x14ac:dyDescent="0.25">
      <c r="A93" s="45"/>
      <c r="B93" s="35" t="s">
        <v>138</v>
      </c>
      <c r="C93" s="35"/>
      <c r="D93" s="6">
        <f>SUM(D88:D92)</f>
        <v>10817</v>
      </c>
      <c r="E93" s="6">
        <f>SUM(E88:E92)</f>
        <v>392</v>
      </c>
      <c r="F93" s="6">
        <f>SUM(F88:F92)</f>
        <v>653</v>
      </c>
      <c r="G93" s="6">
        <f>SUM(G88:G92)</f>
        <v>11250</v>
      </c>
    </row>
    <row r="94" spans="1:7" ht="15" customHeight="1" x14ac:dyDescent="0.25">
      <c r="A94" s="45"/>
      <c r="B94" s="36" t="s">
        <v>3</v>
      </c>
      <c r="C94" s="13" t="s">
        <v>71</v>
      </c>
      <c r="D94" s="14">
        <v>274</v>
      </c>
      <c r="E94" s="14">
        <v>7</v>
      </c>
      <c r="F94" s="14">
        <v>31</v>
      </c>
      <c r="G94" s="14">
        <v>290</v>
      </c>
    </row>
    <row r="95" spans="1:7" ht="15" customHeight="1" x14ac:dyDescent="0.25">
      <c r="A95" s="45"/>
      <c r="B95" s="37"/>
      <c r="C95" s="13" t="s">
        <v>72</v>
      </c>
      <c r="D95" s="14">
        <v>310</v>
      </c>
      <c r="E95" s="14">
        <v>7</v>
      </c>
      <c r="F95" s="14">
        <v>35</v>
      </c>
      <c r="G95" s="14">
        <v>332</v>
      </c>
    </row>
    <row r="96" spans="1:7" ht="15" customHeight="1" x14ac:dyDescent="0.25">
      <c r="A96" s="45"/>
      <c r="B96" s="37"/>
      <c r="C96" s="13" t="s">
        <v>73</v>
      </c>
      <c r="D96" s="14">
        <v>1243</v>
      </c>
      <c r="E96" s="14">
        <v>23</v>
      </c>
      <c r="F96" s="14">
        <v>116</v>
      </c>
      <c r="G96" s="14">
        <v>1320</v>
      </c>
    </row>
    <row r="97" spans="1:7" ht="15" customHeight="1" x14ac:dyDescent="0.25">
      <c r="A97" s="45"/>
      <c r="B97" s="37"/>
      <c r="C97" s="13" t="s">
        <v>74</v>
      </c>
      <c r="D97" s="14">
        <v>390</v>
      </c>
      <c r="E97" s="14">
        <v>11</v>
      </c>
      <c r="F97" s="14">
        <v>38</v>
      </c>
      <c r="G97" s="14">
        <v>409</v>
      </c>
    </row>
    <row r="98" spans="1:7" ht="15" customHeight="1" x14ac:dyDescent="0.25">
      <c r="A98" s="45"/>
      <c r="B98" s="37"/>
      <c r="C98" s="13" t="s">
        <v>75</v>
      </c>
      <c r="D98" s="14">
        <v>208</v>
      </c>
      <c r="E98" s="14">
        <v>2</v>
      </c>
      <c r="F98" s="14">
        <v>24</v>
      </c>
      <c r="G98" s="14">
        <v>224</v>
      </c>
    </row>
    <row r="99" spans="1:7" ht="15" customHeight="1" x14ac:dyDescent="0.25">
      <c r="A99" s="45"/>
      <c r="B99" s="38"/>
      <c r="C99" s="13" t="s">
        <v>124</v>
      </c>
      <c r="D99" s="14">
        <v>421</v>
      </c>
      <c r="E99" s="14">
        <v>6</v>
      </c>
      <c r="F99" s="14">
        <v>49</v>
      </c>
      <c r="G99" s="14">
        <v>447</v>
      </c>
    </row>
    <row r="100" spans="1:7" ht="18" customHeight="1" x14ac:dyDescent="0.25">
      <c r="A100" s="45"/>
      <c r="B100" s="35" t="s">
        <v>138</v>
      </c>
      <c r="C100" s="35"/>
      <c r="D100" s="6">
        <f>SUM(D94:D99)</f>
        <v>2846</v>
      </c>
      <c r="E100" s="6">
        <f>SUM(E94:E99)</f>
        <v>56</v>
      </c>
      <c r="F100" s="6">
        <f>SUM(F94:F99)</f>
        <v>293</v>
      </c>
      <c r="G100" s="6">
        <f>SUM(G94:G99)</f>
        <v>3022</v>
      </c>
    </row>
    <row r="101" spans="1:7" ht="15" customHeight="1" x14ac:dyDescent="0.25">
      <c r="A101" s="45"/>
      <c r="B101" s="36" t="s">
        <v>8</v>
      </c>
      <c r="C101" s="13" t="s">
        <v>76</v>
      </c>
      <c r="D101" s="14">
        <v>63</v>
      </c>
      <c r="E101" s="14">
        <v>10</v>
      </c>
      <c r="F101" s="14">
        <v>19</v>
      </c>
      <c r="G101" s="14">
        <v>79</v>
      </c>
    </row>
    <row r="102" spans="1:7" ht="15" customHeight="1" x14ac:dyDescent="0.25">
      <c r="A102" s="45"/>
      <c r="B102" s="37"/>
      <c r="C102" s="13" t="s">
        <v>77</v>
      </c>
      <c r="D102" s="14">
        <v>206</v>
      </c>
      <c r="E102" s="14">
        <v>15</v>
      </c>
      <c r="F102" s="14">
        <v>21</v>
      </c>
      <c r="G102" s="14">
        <v>219</v>
      </c>
    </row>
    <row r="103" spans="1:7" ht="15" customHeight="1" x14ac:dyDescent="0.25">
      <c r="A103" s="45"/>
      <c r="B103" s="37"/>
      <c r="C103" s="13" t="s">
        <v>125</v>
      </c>
      <c r="D103" s="14">
        <v>1354</v>
      </c>
      <c r="E103" s="14">
        <v>5</v>
      </c>
      <c r="F103" s="14">
        <v>109</v>
      </c>
      <c r="G103" s="14">
        <v>1379</v>
      </c>
    </row>
    <row r="104" spans="1:7" ht="15" customHeight="1" x14ac:dyDescent="0.25">
      <c r="A104" s="45"/>
      <c r="B104" s="38"/>
      <c r="C104" s="13" t="s">
        <v>78</v>
      </c>
      <c r="D104" s="14">
        <v>358</v>
      </c>
      <c r="E104" s="14">
        <v>13</v>
      </c>
      <c r="F104" s="14">
        <v>83</v>
      </c>
      <c r="G104" s="14">
        <v>388</v>
      </c>
    </row>
    <row r="105" spans="1:7" ht="18" customHeight="1" x14ac:dyDescent="0.25">
      <c r="A105" s="45"/>
      <c r="B105" s="35" t="s">
        <v>138</v>
      </c>
      <c r="C105" s="35"/>
      <c r="D105" s="6">
        <f>SUM(D101:D104)</f>
        <v>1981</v>
      </c>
      <c r="E105" s="6">
        <f>SUM(E101:E104)</f>
        <v>43</v>
      </c>
      <c r="F105" s="6">
        <f>SUM(F101:F104)</f>
        <v>232</v>
      </c>
      <c r="G105" s="6">
        <f>SUM(G101:G104)</f>
        <v>2065</v>
      </c>
    </row>
    <row r="106" spans="1:7" ht="18" customHeight="1" thickBot="1" x14ac:dyDescent="0.3">
      <c r="A106" s="46"/>
      <c r="B106" s="39" t="s">
        <v>32</v>
      </c>
      <c r="C106" s="40"/>
      <c r="D106" s="7">
        <f>SUM(D105,D100,D93)</f>
        <v>15644</v>
      </c>
      <c r="E106" s="7">
        <f>SUM(E105,E100,E93)</f>
        <v>491</v>
      </c>
      <c r="F106" s="7">
        <f>SUM(F105,F100,F93)</f>
        <v>1178</v>
      </c>
      <c r="G106" s="7">
        <f>SUM(G105,G100,G93)</f>
        <v>16337</v>
      </c>
    </row>
    <row r="107" spans="1:7" ht="15" customHeight="1" x14ac:dyDescent="0.25">
      <c r="A107" s="44" t="s">
        <v>12</v>
      </c>
      <c r="B107" s="47" t="s">
        <v>14</v>
      </c>
      <c r="C107" s="11" t="s">
        <v>79</v>
      </c>
      <c r="D107" s="12">
        <v>1892</v>
      </c>
      <c r="E107" s="12">
        <v>255</v>
      </c>
      <c r="F107" s="12">
        <v>74</v>
      </c>
      <c r="G107" s="12">
        <v>1980</v>
      </c>
    </row>
    <row r="108" spans="1:7" ht="15" customHeight="1" x14ac:dyDescent="0.25">
      <c r="A108" s="45"/>
      <c r="B108" s="48"/>
      <c r="C108" s="13" t="s">
        <v>80</v>
      </c>
      <c r="D108" s="14">
        <v>2394</v>
      </c>
      <c r="E108" s="14">
        <v>186</v>
      </c>
      <c r="F108" s="14">
        <v>86</v>
      </c>
      <c r="G108" s="14">
        <v>2467</v>
      </c>
    </row>
    <row r="109" spans="1:7" ht="15" customHeight="1" x14ac:dyDescent="0.25">
      <c r="A109" s="45"/>
      <c r="B109" s="48"/>
      <c r="C109" s="15" t="s">
        <v>81</v>
      </c>
      <c r="D109" s="16">
        <v>7421</v>
      </c>
      <c r="E109" s="16">
        <v>680</v>
      </c>
      <c r="F109" s="16">
        <v>298</v>
      </c>
      <c r="G109" s="16">
        <v>7712</v>
      </c>
    </row>
    <row r="110" spans="1:7" ht="18" customHeight="1" x14ac:dyDescent="0.25">
      <c r="A110" s="45"/>
      <c r="B110" s="35" t="s">
        <v>138</v>
      </c>
      <c r="C110" s="35"/>
      <c r="D110" s="6">
        <f>SUM(D107:D109)</f>
        <v>11707</v>
      </c>
      <c r="E110" s="6">
        <f>SUM(E107:E109)</f>
        <v>1121</v>
      </c>
      <c r="F110" s="6">
        <f>SUM(F107:F109)</f>
        <v>458</v>
      </c>
      <c r="G110" s="6">
        <f>SUM(G107:G109)</f>
        <v>12159</v>
      </c>
    </row>
    <row r="111" spans="1:7" ht="15" customHeight="1" x14ac:dyDescent="0.25">
      <c r="A111" s="45"/>
      <c r="B111" s="17" t="s">
        <v>11</v>
      </c>
      <c r="C111" s="13" t="s">
        <v>82</v>
      </c>
      <c r="D111" s="14">
        <v>6905</v>
      </c>
      <c r="E111" s="14">
        <v>735</v>
      </c>
      <c r="F111" s="14">
        <v>471</v>
      </c>
      <c r="G111" s="14">
        <v>7257</v>
      </c>
    </row>
    <row r="112" spans="1:7" ht="18" customHeight="1" x14ac:dyDescent="0.25">
      <c r="A112" s="45"/>
      <c r="B112" s="35" t="s">
        <v>138</v>
      </c>
      <c r="C112" s="35"/>
      <c r="D112" s="6">
        <f>D111</f>
        <v>6905</v>
      </c>
      <c r="E112" s="6">
        <f>E111</f>
        <v>735</v>
      </c>
      <c r="F112" s="6">
        <f>F111</f>
        <v>471</v>
      </c>
      <c r="G112" s="6">
        <f>G111</f>
        <v>7257</v>
      </c>
    </row>
    <row r="113" spans="1:7" ht="15" customHeight="1" x14ac:dyDescent="0.25">
      <c r="A113" s="45"/>
      <c r="B113" s="36" t="s">
        <v>127</v>
      </c>
      <c r="C113" s="13" t="s">
        <v>83</v>
      </c>
      <c r="D113" s="14">
        <v>66</v>
      </c>
      <c r="E113" s="14">
        <v>4</v>
      </c>
      <c r="F113" s="14">
        <v>6</v>
      </c>
      <c r="G113" s="14">
        <v>70</v>
      </c>
    </row>
    <row r="114" spans="1:7" ht="15" customHeight="1" x14ac:dyDescent="0.25">
      <c r="A114" s="45"/>
      <c r="B114" s="37"/>
      <c r="C114" s="13" t="s">
        <v>84</v>
      </c>
      <c r="D114" s="14">
        <v>712</v>
      </c>
      <c r="E114" s="14">
        <v>95</v>
      </c>
      <c r="F114" s="14">
        <v>121</v>
      </c>
      <c r="G114" s="14">
        <v>779</v>
      </c>
    </row>
    <row r="115" spans="1:7" ht="15" customHeight="1" x14ac:dyDescent="0.25">
      <c r="A115" s="45"/>
      <c r="B115" s="38"/>
      <c r="C115" s="13" t="s">
        <v>126</v>
      </c>
      <c r="D115" s="14">
        <v>686</v>
      </c>
      <c r="E115" s="14">
        <v>51</v>
      </c>
      <c r="F115" s="14">
        <v>149</v>
      </c>
      <c r="G115" s="14">
        <v>736</v>
      </c>
    </row>
    <row r="116" spans="1:7" ht="18" customHeight="1" x14ac:dyDescent="0.25">
      <c r="A116" s="45"/>
      <c r="B116" s="35" t="s">
        <v>138</v>
      </c>
      <c r="C116" s="35"/>
      <c r="D116" s="6">
        <f>SUM(D113:D115)</f>
        <v>1464</v>
      </c>
      <c r="E116" s="6">
        <f>SUM(E113:E115)</f>
        <v>150</v>
      </c>
      <c r="F116" s="6">
        <f>SUM(F113:F115)</f>
        <v>276</v>
      </c>
      <c r="G116" s="6">
        <f>SUM(G113:G115)</f>
        <v>1585</v>
      </c>
    </row>
    <row r="117" spans="1:7" ht="18" customHeight="1" thickBot="1" x14ac:dyDescent="0.3">
      <c r="A117" s="46"/>
      <c r="B117" s="39" t="s">
        <v>32</v>
      </c>
      <c r="C117" s="40"/>
      <c r="D117" s="7">
        <f>SUM(D110,D112,D116)</f>
        <v>20076</v>
      </c>
      <c r="E117" s="7">
        <f>SUM(E110,E112,E116)</f>
        <v>2006</v>
      </c>
      <c r="F117" s="7">
        <f>SUM(F110,F112,F116)</f>
        <v>1205</v>
      </c>
      <c r="G117" s="7">
        <f>SUM(G110,G112,G116)</f>
        <v>21001</v>
      </c>
    </row>
    <row r="118" spans="1:7" ht="15" customHeight="1" x14ac:dyDescent="0.25">
      <c r="A118" s="44" t="s">
        <v>1</v>
      </c>
      <c r="B118" s="47" t="s">
        <v>7</v>
      </c>
      <c r="C118" s="11" t="s">
        <v>85</v>
      </c>
      <c r="D118" s="12">
        <v>7223</v>
      </c>
      <c r="E118" s="12">
        <v>308</v>
      </c>
      <c r="F118" s="12">
        <v>51</v>
      </c>
      <c r="G118" s="12">
        <v>7338</v>
      </c>
    </row>
    <row r="119" spans="1:7" ht="15" customHeight="1" x14ac:dyDescent="0.25">
      <c r="A119" s="45"/>
      <c r="B119" s="48"/>
      <c r="C119" s="13" t="s">
        <v>86</v>
      </c>
      <c r="D119" s="14">
        <v>15406</v>
      </c>
      <c r="E119" s="14">
        <v>321</v>
      </c>
      <c r="F119" s="14">
        <v>91</v>
      </c>
      <c r="G119" s="14">
        <v>15521</v>
      </c>
    </row>
    <row r="120" spans="1:7" ht="15" customHeight="1" x14ac:dyDescent="0.25">
      <c r="A120" s="45"/>
      <c r="B120" s="48"/>
      <c r="C120" s="15" t="s">
        <v>128</v>
      </c>
      <c r="D120" s="16">
        <v>4361</v>
      </c>
      <c r="E120" s="16">
        <v>168</v>
      </c>
      <c r="F120" s="16">
        <v>18</v>
      </c>
      <c r="G120" s="16">
        <v>4419</v>
      </c>
    </row>
    <row r="121" spans="1:7" ht="18" customHeight="1" x14ac:dyDescent="0.25">
      <c r="A121" s="45"/>
      <c r="B121" s="35" t="s">
        <v>138</v>
      </c>
      <c r="C121" s="35"/>
      <c r="D121" s="6">
        <f>SUM(D118:D120)</f>
        <v>26990</v>
      </c>
      <c r="E121" s="6">
        <f>SUM(E118:E120)</f>
        <v>797</v>
      </c>
      <c r="F121" s="6">
        <f>SUM(F118:F120)</f>
        <v>160</v>
      </c>
      <c r="G121" s="6">
        <f>SUM(G118:G120)</f>
        <v>27278</v>
      </c>
    </row>
    <row r="122" spans="1:7" ht="15" customHeight="1" x14ac:dyDescent="0.25">
      <c r="A122" s="45"/>
      <c r="B122" s="36" t="s">
        <v>16</v>
      </c>
      <c r="C122" s="13" t="s">
        <v>129</v>
      </c>
      <c r="D122" s="14">
        <v>7842</v>
      </c>
      <c r="E122" s="14">
        <v>692</v>
      </c>
      <c r="F122" s="14">
        <v>54</v>
      </c>
      <c r="G122" s="14">
        <v>8006</v>
      </c>
    </row>
    <row r="123" spans="1:7" ht="15" customHeight="1" x14ac:dyDescent="0.25">
      <c r="A123" s="45"/>
      <c r="B123" s="37"/>
      <c r="C123" s="13" t="s">
        <v>87</v>
      </c>
      <c r="D123" s="14">
        <v>21049</v>
      </c>
      <c r="E123" s="14">
        <v>2139</v>
      </c>
      <c r="F123" s="14">
        <v>127</v>
      </c>
      <c r="G123" s="14">
        <v>21469</v>
      </c>
    </row>
    <row r="124" spans="1:7" ht="15" customHeight="1" x14ac:dyDescent="0.25">
      <c r="A124" s="45"/>
      <c r="B124" s="38"/>
      <c r="C124" s="13" t="s">
        <v>88</v>
      </c>
      <c r="D124" s="14">
        <v>636</v>
      </c>
      <c r="E124" s="14">
        <v>38</v>
      </c>
      <c r="F124" s="14">
        <v>8</v>
      </c>
      <c r="G124" s="14">
        <v>646</v>
      </c>
    </row>
    <row r="125" spans="1:7" ht="18" customHeight="1" x14ac:dyDescent="0.25">
      <c r="A125" s="45"/>
      <c r="B125" s="35" t="s">
        <v>138</v>
      </c>
      <c r="C125" s="35"/>
      <c r="D125" s="6">
        <f>SUM(D122:D124)</f>
        <v>29527</v>
      </c>
      <c r="E125" s="6">
        <f>SUM(E122:E124)</f>
        <v>2869</v>
      </c>
      <c r="F125" s="6">
        <f>SUM(F122:F124)</f>
        <v>189</v>
      </c>
      <c r="G125" s="6">
        <f>SUM(G122:G124)</f>
        <v>30121</v>
      </c>
    </row>
    <row r="126" spans="1:7" ht="15" customHeight="1" x14ac:dyDescent="0.25">
      <c r="A126" s="45"/>
      <c r="B126" s="36" t="s">
        <v>131</v>
      </c>
      <c r="C126" s="13" t="s">
        <v>130</v>
      </c>
      <c r="D126" s="14">
        <v>13468</v>
      </c>
      <c r="E126" s="14">
        <v>982</v>
      </c>
      <c r="F126" s="14">
        <v>343</v>
      </c>
      <c r="G126" s="14">
        <v>13804</v>
      </c>
    </row>
    <row r="127" spans="1:7" ht="15" customHeight="1" x14ac:dyDescent="0.25">
      <c r="A127" s="45"/>
      <c r="B127" s="38"/>
      <c r="C127" s="13" t="s">
        <v>89</v>
      </c>
      <c r="D127" s="14">
        <v>8480</v>
      </c>
      <c r="E127" s="14">
        <v>622</v>
      </c>
      <c r="F127" s="14">
        <v>451</v>
      </c>
      <c r="G127" s="14">
        <v>8819</v>
      </c>
    </row>
    <row r="128" spans="1:7" ht="18" customHeight="1" x14ac:dyDescent="0.25">
      <c r="A128" s="45"/>
      <c r="B128" s="35" t="s">
        <v>138</v>
      </c>
      <c r="C128" s="35"/>
      <c r="D128" s="6">
        <f>SUM(D126:D127)</f>
        <v>21948</v>
      </c>
      <c r="E128" s="6">
        <f>SUM(E126:E127)</f>
        <v>1604</v>
      </c>
      <c r="F128" s="6">
        <f>SUM(F126:F127)</f>
        <v>794</v>
      </c>
      <c r="G128" s="6">
        <f>SUM(G126:G127)</f>
        <v>22623</v>
      </c>
    </row>
    <row r="129" spans="1:7" ht="15" customHeight="1" x14ac:dyDescent="0.25">
      <c r="A129" s="45"/>
      <c r="B129" s="36" t="s">
        <v>0</v>
      </c>
      <c r="C129" s="13" t="s">
        <v>132</v>
      </c>
      <c r="D129" s="14">
        <v>20322</v>
      </c>
      <c r="E129" s="14">
        <v>480</v>
      </c>
      <c r="F129" s="14">
        <v>226</v>
      </c>
      <c r="G129" s="14">
        <v>20514</v>
      </c>
    </row>
    <row r="130" spans="1:7" ht="15" customHeight="1" x14ac:dyDescent="0.25">
      <c r="A130" s="45"/>
      <c r="B130" s="38"/>
      <c r="C130" s="13" t="s">
        <v>133</v>
      </c>
      <c r="D130" s="14">
        <v>14149</v>
      </c>
      <c r="E130" s="14">
        <v>317</v>
      </c>
      <c r="F130" s="14">
        <v>233</v>
      </c>
      <c r="G130" s="14">
        <v>14316</v>
      </c>
    </row>
    <row r="131" spans="1:7" ht="18" customHeight="1" x14ac:dyDescent="0.25">
      <c r="A131" s="45"/>
      <c r="B131" s="35" t="s">
        <v>138</v>
      </c>
      <c r="C131" s="35"/>
      <c r="D131" s="6">
        <f>SUM(D129:D130)</f>
        <v>34471</v>
      </c>
      <c r="E131" s="6">
        <f>SUM(E129:E130)</f>
        <v>797</v>
      </c>
      <c r="F131" s="6">
        <f>SUM(F129:F130)</f>
        <v>459</v>
      </c>
      <c r="G131" s="6">
        <f>SUM(G129:G130)</f>
        <v>34830</v>
      </c>
    </row>
    <row r="132" spans="1:7" ht="15" customHeight="1" x14ac:dyDescent="0.25">
      <c r="A132" s="45"/>
      <c r="B132" s="36" t="s">
        <v>22</v>
      </c>
      <c r="C132" s="13" t="s">
        <v>90</v>
      </c>
      <c r="D132" s="14">
        <v>990</v>
      </c>
      <c r="E132" s="14">
        <v>68</v>
      </c>
      <c r="F132" s="14">
        <v>125</v>
      </c>
      <c r="G132" s="14">
        <v>1037</v>
      </c>
    </row>
    <row r="133" spans="1:7" ht="15" customHeight="1" x14ac:dyDescent="0.25">
      <c r="A133" s="45"/>
      <c r="B133" s="38"/>
      <c r="C133" s="13" t="s">
        <v>91</v>
      </c>
      <c r="D133" s="14">
        <v>10556</v>
      </c>
      <c r="E133" s="14">
        <v>2534</v>
      </c>
      <c r="F133" s="14">
        <v>119</v>
      </c>
      <c r="G133" s="14">
        <v>10905</v>
      </c>
    </row>
    <row r="134" spans="1:7" ht="18" customHeight="1" x14ac:dyDescent="0.25">
      <c r="A134" s="45"/>
      <c r="B134" s="35" t="s">
        <v>138</v>
      </c>
      <c r="C134" s="35"/>
      <c r="D134" s="6">
        <f>SUM(D132:D133)</f>
        <v>11546</v>
      </c>
      <c r="E134" s="6">
        <f>SUM(E132:E133)</f>
        <v>2602</v>
      </c>
      <c r="F134" s="6">
        <f>SUM(F132:F133)</f>
        <v>244</v>
      </c>
      <c r="G134" s="6">
        <f>SUM(G132:G133)</f>
        <v>11942</v>
      </c>
    </row>
    <row r="135" spans="1:7" ht="15" customHeight="1" x14ac:dyDescent="0.25">
      <c r="A135" s="45"/>
      <c r="B135" s="36" t="s">
        <v>21</v>
      </c>
      <c r="C135" s="13" t="s">
        <v>92</v>
      </c>
      <c r="D135" s="14">
        <v>723</v>
      </c>
      <c r="E135" s="14">
        <v>74</v>
      </c>
      <c r="F135" s="14">
        <v>68</v>
      </c>
      <c r="G135" s="14">
        <v>765</v>
      </c>
    </row>
    <row r="136" spans="1:7" ht="15" customHeight="1" x14ac:dyDescent="0.25">
      <c r="A136" s="45"/>
      <c r="B136" s="37"/>
      <c r="C136" s="13" t="s">
        <v>93</v>
      </c>
      <c r="D136" s="14">
        <v>1025</v>
      </c>
      <c r="E136" s="14">
        <v>77</v>
      </c>
      <c r="F136" s="14">
        <v>114</v>
      </c>
      <c r="G136" s="14">
        <v>1116</v>
      </c>
    </row>
    <row r="137" spans="1:7" ht="15" customHeight="1" x14ac:dyDescent="0.25">
      <c r="A137" s="45"/>
      <c r="B137" s="38"/>
      <c r="C137" s="13" t="s">
        <v>134</v>
      </c>
      <c r="D137" s="14">
        <v>1086</v>
      </c>
      <c r="E137" s="14">
        <v>28</v>
      </c>
      <c r="F137" s="14">
        <v>165</v>
      </c>
      <c r="G137" s="14">
        <v>1144</v>
      </c>
    </row>
    <row r="138" spans="1:7" ht="18" customHeight="1" x14ac:dyDescent="0.25">
      <c r="A138" s="45"/>
      <c r="B138" s="35" t="s">
        <v>138</v>
      </c>
      <c r="C138" s="35"/>
      <c r="D138" s="6">
        <f>SUM(D135:D137)</f>
        <v>2834</v>
      </c>
      <c r="E138" s="6">
        <f>SUM(E135:E137)</f>
        <v>179</v>
      </c>
      <c r="F138" s="6">
        <f>SUM(F135:F137)</f>
        <v>347</v>
      </c>
      <c r="G138" s="6">
        <f>SUM(G135:G137)</f>
        <v>3025</v>
      </c>
    </row>
    <row r="139" spans="1:7" ht="18" customHeight="1" thickBot="1" x14ac:dyDescent="0.3">
      <c r="A139" s="46"/>
      <c r="B139" s="39" t="s">
        <v>32</v>
      </c>
      <c r="C139" s="40"/>
      <c r="D139" s="7">
        <f>SUM(D121,D125,D128,D131,D134,D138)</f>
        <v>127316</v>
      </c>
      <c r="E139" s="7">
        <f>SUM(E121,E125,E128,E131,E134,E138)</f>
        <v>8848</v>
      </c>
      <c r="F139" s="7">
        <f>SUM(F121,F125,F128,F131,F134,F138)</f>
        <v>2193</v>
      </c>
      <c r="G139" s="7">
        <f>SUM(G121,G125,G128,G131,G134,G138)</f>
        <v>129819</v>
      </c>
    </row>
    <row r="140" spans="1:7" ht="20.100000000000001" customHeight="1" x14ac:dyDescent="0.25">
      <c r="A140" s="41" t="s">
        <v>139</v>
      </c>
      <c r="B140" s="42"/>
      <c r="C140" s="43"/>
      <c r="D140" s="8">
        <f t="shared" ref="D140:E140" si="0">SUM(D13,D35,D60,D72,D87,D106,D117,D139)</f>
        <v>433525</v>
      </c>
      <c r="E140" s="8">
        <f t="shared" si="0"/>
        <v>29972</v>
      </c>
      <c r="F140" s="8">
        <f t="shared" ref="F140:G140" si="1">SUM(F13,F35,F60,F72,F87,F106,F117,F139)</f>
        <v>12687</v>
      </c>
      <c r="G140" s="8">
        <f t="shared" si="1"/>
        <v>443996</v>
      </c>
    </row>
    <row r="141" spans="1:7" ht="20.100000000000001" customHeight="1" x14ac:dyDescent="0.25">
      <c r="A141" s="29" t="s">
        <v>140</v>
      </c>
      <c r="B141" s="30"/>
      <c r="C141" s="31"/>
      <c r="D141" s="10">
        <v>17914</v>
      </c>
      <c r="E141" s="10">
        <v>1038</v>
      </c>
      <c r="F141" s="10">
        <v>747</v>
      </c>
      <c r="G141" s="10">
        <v>18657</v>
      </c>
    </row>
    <row r="142" spans="1:7" ht="20.100000000000001" customHeight="1" thickBot="1" x14ac:dyDescent="0.3">
      <c r="A142" s="32" t="s">
        <v>141</v>
      </c>
      <c r="B142" s="33"/>
      <c r="C142" s="34"/>
      <c r="D142" s="9">
        <f>D141+D140</f>
        <v>451439</v>
      </c>
      <c r="E142" s="9">
        <f>E141+E140</f>
        <v>31010</v>
      </c>
      <c r="F142" s="9">
        <f>F141+F140</f>
        <v>13434</v>
      </c>
      <c r="G142" s="9">
        <f>G141+G140</f>
        <v>462653</v>
      </c>
    </row>
    <row r="144" spans="1:7" ht="15" x14ac:dyDescent="0.25">
      <c r="A144" s="24" t="s">
        <v>149</v>
      </c>
      <c r="B144" s="24"/>
      <c r="C144" s="24"/>
      <c r="D144" s="24"/>
      <c r="E144" s="24"/>
      <c r="F144" s="24"/>
      <c r="G144" s="24"/>
    </row>
    <row r="145" spans="1:7" ht="15" x14ac:dyDescent="0.25">
      <c r="A145" s="25" t="s">
        <v>150</v>
      </c>
      <c r="B145" s="26"/>
      <c r="C145" s="26"/>
      <c r="D145" s="26"/>
      <c r="E145" s="26"/>
      <c r="F145" s="26"/>
      <c r="G145" s="27"/>
    </row>
    <row r="146" spans="1:7" ht="15" customHeight="1" x14ac:dyDescent="0.25">
      <c r="A146" s="28" t="s">
        <v>151</v>
      </c>
      <c r="B146" s="28"/>
      <c r="C146" s="28"/>
      <c r="D146" s="28"/>
      <c r="E146" s="28"/>
      <c r="F146" s="28"/>
      <c r="G146" s="28"/>
    </row>
  </sheetData>
  <mergeCells count="84">
    <mergeCell ref="A4:A13"/>
    <mergeCell ref="B4:B11"/>
    <mergeCell ref="B12:C12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B13:C13"/>
    <mergeCell ref="B30:B31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B47:B50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61:A72"/>
    <mergeCell ref="B61:B62"/>
    <mergeCell ref="B63:C63"/>
    <mergeCell ref="B64:B66"/>
    <mergeCell ref="B67:C67"/>
    <mergeCell ref="B68:B70"/>
    <mergeCell ref="B71:C71"/>
    <mergeCell ref="B72:C72"/>
    <mergeCell ref="B107:B109"/>
    <mergeCell ref="B110:C110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B128:C128"/>
    <mergeCell ref="B129:B130"/>
    <mergeCell ref="B131:C131"/>
    <mergeCell ref="B132:B133"/>
    <mergeCell ref="A107:A117"/>
    <mergeCell ref="B112:C112"/>
    <mergeCell ref="B118:B120"/>
    <mergeCell ref="B121:C121"/>
    <mergeCell ref="B122:B124"/>
    <mergeCell ref="B125:C125"/>
    <mergeCell ref="B126:B127"/>
    <mergeCell ref="B1:G1"/>
    <mergeCell ref="A144:G144"/>
    <mergeCell ref="A145:G145"/>
    <mergeCell ref="A146:G146"/>
    <mergeCell ref="A141:C141"/>
    <mergeCell ref="A142:C142"/>
    <mergeCell ref="B134:C134"/>
    <mergeCell ref="B135:B137"/>
    <mergeCell ref="B138:C138"/>
    <mergeCell ref="B139:C139"/>
    <mergeCell ref="B113:B115"/>
    <mergeCell ref="B116:C116"/>
    <mergeCell ref="B117:C117"/>
    <mergeCell ref="A140:C140"/>
    <mergeCell ref="B32:C32"/>
    <mergeCell ref="A118:A139"/>
  </mergeCells>
  <pageMargins left="0.511811024" right="0.511811024" top="0.78740157499999996" bottom="0.78740157499999996" header="0.31496062000000002" footer="0.31496062000000002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2025-07-07T14:07:29Z</cp:lastPrinted>
  <dcterms:created xsi:type="dcterms:W3CDTF">2015-06-17T18:30:02Z</dcterms:created>
  <dcterms:modified xsi:type="dcterms:W3CDTF">2025-07-07T14:55:11Z</dcterms:modified>
</cp:coreProperties>
</file>