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\\nas2.prodam\smads_GSUAS_COVS\SPGEO_BASES\2025\CAD\Julho_2025\CAD_SITE_JULHO_2025\"/>
    </mc:Choice>
  </mc:AlternateContent>
  <xr:revisionPtr revIDLastSave="0" documentId="8_{6BAFBBA4-095E-4BC9-BB2B-99626E8908A9}" xr6:coauthVersionLast="47" xr6:coauthVersionMax="47" xr10:uidLastSave="{00000000-0000-0000-0000-000000000000}"/>
  <bookViews>
    <workbookView xWindow="28680" yWindow="-2610" windowWidth="29040" windowHeight="15720" xr2:uid="{00000000-000D-0000-FFFF-FFFF00000000}"/>
  </bookViews>
  <sheets>
    <sheet name="Quant. Macrorreg., Sub. e Dist." sheetId="2" r:id="rId1"/>
  </sheets>
  <definedNames>
    <definedName name="_xlnm.Print_Area" localSheetId="0">'Quant. Macrorreg., Sub. e Dist.'!$B$2:$E$146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9" i="2" l="1"/>
  <c r="E138" i="2"/>
  <c r="E134" i="2"/>
  <c r="E131" i="2"/>
  <c r="E128" i="2"/>
  <c r="E125" i="2"/>
  <c r="E121" i="2"/>
  <c r="E116" i="2"/>
  <c r="E117" i="2"/>
  <c r="E112" i="2"/>
  <c r="E110" i="2"/>
  <c r="E106" i="2"/>
  <c r="E105" i="2"/>
  <c r="E100" i="2"/>
  <c r="E93" i="2"/>
  <c r="E87" i="2"/>
  <c r="E86" i="2"/>
  <c r="E82" i="2"/>
  <c r="E79" i="2"/>
  <c r="E76" i="2"/>
  <c r="E72" i="2"/>
  <c r="E71" i="2"/>
  <c r="E67" i="2"/>
  <c r="E63" i="2"/>
  <c r="E59" i="2"/>
  <c r="E55" i="2"/>
  <c r="E51" i="2"/>
  <c r="E46" i="2"/>
  <c r="E43" i="2"/>
  <c r="E40" i="2"/>
  <c r="E60" i="2" s="1"/>
  <c r="E37" i="2"/>
  <c r="E35" i="2"/>
  <c r="E34" i="2"/>
  <c r="E31" i="2"/>
  <c r="E29" i="2"/>
  <c r="E24" i="2"/>
  <c r="E17" i="2"/>
  <c r="E13" i="2"/>
  <c r="E12" i="2"/>
</calcChain>
</file>

<file path=xl/sharedStrings.xml><?xml version="1.0" encoding="utf-8"?>
<sst xmlns="http://schemas.openxmlformats.org/spreadsheetml/2006/main" count="189" uniqueCount="129">
  <si>
    <t>DISTRIBUIÇÃO DAS FAMÍLIAS CADASTRADAS NO CADÚNICO, SEGUNDO MACRORREGIÕES, SUBPREFEITURAS E DISTRITOS DO MUNICÍPIO DE SÃO PAULO, JANEIRO DE 2026</t>
  </si>
  <si>
    <t>MACRORREGIÕES</t>
  </si>
  <si>
    <t>SUBPREFEITURA</t>
  </si>
  <si>
    <t>DISTRITO</t>
  </si>
  <si>
    <t>TOTAL DE FAMÍLIAS</t>
  </si>
  <si>
    <t>CENTRO</t>
  </si>
  <si>
    <t>SÉ</t>
  </si>
  <si>
    <t>BELA VISTA</t>
  </si>
  <si>
    <t>BOM RETIRO</t>
  </si>
  <si>
    <t>CAMBUCI</t>
  </si>
  <si>
    <t>CONSOLAÇÃO</t>
  </si>
  <si>
    <t>LIBERDADE</t>
  </si>
  <si>
    <t>REPÚBLICA</t>
  </si>
  <si>
    <t>SANTA CECÍLIA</t>
  </si>
  <si>
    <t>Subtotal</t>
  </si>
  <si>
    <t>Total da Macrorregião</t>
  </si>
  <si>
    <t>LESTE 1</t>
  </si>
  <si>
    <t>ARICANDUVA / FORMOSA / CARRÃO</t>
  </si>
  <si>
    <t>ARICANDUVA</t>
  </si>
  <si>
    <t>CARRÃO</t>
  </si>
  <si>
    <t>VILA FORMOSA</t>
  </si>
  <si>
    <t>MOOCA</t>
  </si>
  <si>
    <t>AGUA RASA</t>
  </si>
  <si>
    <t>BELÉM</t>
  </si>
  <si>
    <t>BRÁS</t>
  </si>
  <si>
    <t>PARI</t>
  </si>
  <si>
    <t>TATUAPÉ</t>
  </si>
  <si>
    <t>PENHA</t>
  </si>
  <si>
    <t>ARTUR ALVIM</t>
  </si>
  <si>
    <t>CANGAÍBA</t>
  </si>
  <si>
    <t>VILA MATILDE</t>
  </si>
  <si>
    <t>SAPOPEMBA</t>
  </si>
  <si>
    <t>VILA PRUDENTE</t>
  </si>
  <si>
    <t>SÃO LUCAS</t>
  </si>
  <si>
    <t>LESTE 2</t>
  </si>
  <si>
    <t>CIDADE TIRADENTES</t>
  </si>
  <si>
    <t>ERMELINO MATARAZZO</t>
  </si>
  <si>
    <t>PONTE RASA</t>
  </si>
  <si>
    <t>GUAIANASES</t>
  </si>
  <si>
    <t>LAJEADO</t>
  </si>
  <si>
    <t>ITAIM PAULISTA</t>
  </si>
  <si>
    <t>VILA CURUÇÁ</t>
  </si>
  <si>
    <t>ITAQUERA</t>
  </si>
  <si>
    <t>CIDADE LÍDER</t>
  </si>
  <si>
    <t>JOSÉ BONIFÁCIO</t>
  </si>
  <si>
    <t>PARQUE DO CARMO</t>
  </si>
  <si>
    <t>SÃO MATEUS</t>
  </si>
  <si>
    <t>IGUATEMI</t>
  </si>
  <si>
    <t>SÃO RAFAEL</t>
  </si>
  <si>
    <t>SÃO MIGUEL PAULISTA</t>
  </si>
  <si>
    <t>JARDIM HELENA</t>
  </si>
  <si>
    <t>SÃO MIGUEL</t>
  </si>
  <si>
    <t>VILA JACUÍ</t>
  </si>
  <si>
    <t>NORTE 1</t>
  </si>
  <si>
    <t>JAÇANÃ / TREMEMBÉ</t>
  </si>
  <si>
    <t>JAÇANÃ</t>
  </si>
  <si>
    <t>TREMEMBÉ</t>
  </si>
  <si>
    <t>SANTANA / TUCURUVI</t>
  </si>
  <si>
    <t>MANDAQUI</t>
  </si>
  <si>
    <t/>
  </si>
  <si>
    <t>SANTANA</t>
  </si>
  <si>
    <t>TUCURUVI</t>
  </si>
  <si>
    <t>VILA MARIA / VILA GUILHERME</t>
  </si>
  <si>
    <t>VILA GUILHERME</t>
  </si>
  <si>
    <t>VILA MARIA</t>
  </si>
  <si>
    <t>VILA MEDEIROS</t>
  </si>
  <si>
    <t>NORTE 2</t>
  </si>
  <si>
    <t>CASA VERDE / CACHOEIRINHA</t>
  </si>
  <si>
    <t>CACHOEIRINHA</t>
  </si>
  <si>
    <t>CASA VERDE</t>
  </si>
  <si>
    <t>LIMÃO</t>
  </si>
  <si>
    <t>FREGUESIA / BRASILÂNDIA</t>
  </si>
  <si>
    <t>BRASILÂNDIA</t>
  </si>
  <si>
    <t>FREGUESIA DO Ó</t>
  </si>
  <si>
    <t>PERUS / ANHANGUERA</t>
  </si>
  <si>
    <t>ANHANGUERA</t>
  </si>
  <si>
    <t>PERUS</t>
  </si>
  <si>
    <t>PIRITUBA / JARAGUÁ</t>
  </si>
  <si>
    <t>JARAGUÁ</t>
  </si>
  <si>
    <t>PIRITUBA</t>
  </si>
  <si>
    <t>SÃO DOMINGOS</t>
  </si>
  <si>
    <t>OESTE</t>
  </si>
  <si>
    <t>BUTANTÃ</t>
  </si>
  <si>
    <t>MORUMBI</t>
  </si>
  <si>
    <t>RAPOSO TAVARES</t>
  </si>
  <si>
    <t>RIO PEQUENO</t>
  </si>
  <si>
    <t>VILA SÔNIA</t>
  </si>
  <si>
    <t>LAPA</t>
  </si>
  <si>
    <t>BARRA FUNDA</t>
  </si>
  <si>
    <t>JAGUARA</t>
  </si>
  <si>
    <t>JAGUARÉ</t>
  </si>
  <si>
    <t>PERDIZES</t>
  </si>
  <si>
    <t>VILA LEOPOLDINA</t>
  </si>
  <si>
    <t>PINHEIROS</t>
  </si>
  <si>
    <t>ALTO DE PINHEIROS</t>
  </si>
  <si>
    <t>ITAIM BIBI</t>
  </si>
  <si>
    <t>JARDIM PAULISTA</t>
  </si>
  <si>
    <t>SUL 1</t>
  </si>
  <si>
    <t>IPIRANGA</t>
  </si>
  <si>
    <t>CURSINO</t>
  </si>
  <si>
    <t>SACOMÃ</t>
  </si>
  <si>
    <t>JABAQUARA</t>
  </si>
  <si>
    <t>VILA MARIANA</t>
  </si>
  <si>
    <t>MOEMA</t>
  </si>
  <si>
    <t>SAÚDE</t>
  </si>
  <si>
    <t>SUL 2</t>
  </si>
  <si>
    <t>CAMPO LIMPO</t>
  </si>
  <si>
    <t>CAPÃO REDONDO</t>
  </si>
  <si>
    <t>VILA ANDRADE</t>
  </si>
  <si>
    <t>CAPELA DO SOCORRO</t>
  </si>
  <si>
    <t>CIDADE DUTRA</t>
  </si>
  <si>
    <t>GRAJAÚ</t>
  </si>
  <si>
    <t>SOCORRO</t>
  </si>
  <si>
    <t>CIDADE ADEMAR</t>
  </si>
  <si>
    <t>PEDREIRA</t>
  </si>
  <si>
    <t>MBOI MIRIM</t>
  </si>
  <si>
    <t>JARDIM ÂNGELA</t>
  </si>
  <si>
    <t>JARDIM SÃO LUIS</t>
  </si>
  <si>
    <t>PARELHEIROS</t>
  </si>
  <si>
    <t>MARSILAC</t>
  </si>
  <si>
    <t>SANTO AMARO</t>
  </si>
  <si>
    <t>CAMPO BELO</t>
  </si>
  <si>
    <t>CAMPO GRANDE</t>
  </si>
  <si>
    <t>Total Localizados</t>
  </si>
  <si>
    <t>Total Não Localizados</t>
  </si>
  <si>
    <t>Total Geral</t>
  </si>
  <si>
    <r>
      <rPr>
        <b/>
        <sz val="11"/>
        <color rgb="FF000000"/>
        <rFont val="Calibri"/>
        <scheme val="minor"/>
      </rPr>
      <t>Fonte:</t>
    </r>
    <r>
      <rPr>
        <sz val="11"/>
        <color rgb="FF000000"/>
        <rFont val="Calibri"/>
        <scheme val="minor"/>
      </rPr>
      <t xml:space="preserve"> SMADS/GSUAS/CGB (Janeiro, 2026)</t>
    </r>
  </si>
  <si>
    <r>
      <rPr>
        <b/>
        <sz val="11"/>
        <color rgb="FF000000"/>
        <rFont val="Calibri"/>
        <scheme val="minor"/>
      </rPr>
      <t>Elaboração:</t>
    </r>
    <r>
      <rPr>
        <sz val="11"/>
        <color rgb="FF000000"/>
        <rFont val="Calibri"/>
        <scheme val="minor"/>
      </rPr>
      <t xml:space="preserve"> SMADS/GSUAS/COVS/Divisão de Pesquisa e de Georreferenciamento (Abril, 2026)</t>
    </r>
  </si>
  <si>
    <r>
      <rPr>
        <b/>
        <sz val="11"/>
        <color rgb="FFFF0000"/>
        <rFont val="Calibri"/>
        <scheme val="minor"/>
      </rPr>
      <t>Nota¹:</t>
    </r>
    <r>
      <rPr>
        <sz val="11"/>
        <color rgb="FFFF0000"/>
        <rFont val="Calibri"/>
        <scheme val="minor"/>
      </rPr>
      <t xml:space="preserve"> Total de Registros: 1.729.370 | Total de Registros Não Localizados: 20.524 (1.19 %).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</si>
</sst>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FF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8" xfId="0" applyBorder="1"/>
    <xf numFmtId="3" fontId="2" fillId="4" borderId="8" xfId="0" applyNumberFormat="1" applyFont="1" applyFill="1" applyBorder="1"/>
    <xf numFmtId="3" fontId="2" fillId="5" borderId="9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/>
    <xf numFmtId="0" fontId="2" fillId="4" borderId="7" xfId="0" applyFont="1" applyFill="1" applyBorder="1"/>
    <xf numFmtId="3" fontId="2" fillId="4" borderId="22" xfId="0" applyNumberFormat="1" applyFont="1" applyFill="1" applyBorder="1"/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3" fontId="2" fillId="6" borderId="7" xfId="0" applyNumberFormat="1" applyFont="1" applyFill="1" applyBorder="1"/>
    <xf numFmtId="3" fontId="2" fillId="6" borderId="9" xfId="0" applyNumberFormat="1" applyFont="1" applyFill="1" applyBorder="1"/>
    <xf numFmtId="3" fontId="2" fillId="6" borderId="8" xfId="0" applyNumberFormat="1" applyFont="1" applyFill="1" applyBorder="1"/>
    <xf numFmtId="0" fontId="1" fillId="7" borderId="0" xfId="0" applyFont="1" applyFill="1"/>
    <xf numFmtId="0" fontId="5" fillId="7" borderId="0" xfId="0" applyFont="1" applyFill="1"/>
    <xf numFmtId="0" fontId="1" fillId="7" borderId="0" xfId="0" applyFont="1" applyFill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0" fillId="7" borderId="0" xfId="0" applyFill="1"/>
    <xf numFmtId="0" fontId="2" fillId="7" borderId="0" xfId="0" applyFont="1" applyFill="1"/>
    <xf numFmtId="0" fontId="0" fillId="7" borderId="0" xfId="0" quotePrefix="1" applyFill="1"/>
    <xf numFmtId="0" fontId="0" fillId="7" borderId="0" xfId="0" applyFill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5" borderId="13" xfId="0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4" borderId="20" xfId="0" applyFont="1" applyFill="1" applyBorder="1" applyAlignment="1">
      <alignment horizontal="right"/>
    </xf>
    <xf numFmtId="0" fontId="2" fillId="4" borderId="21" xfId="0" applyFont="1" applyFill="1" applyBorder="1" applyAlignment="1">
      <alignment horizontal="right"/>
    </xf>
    <xf numFmtId="0" fontId="2" fillId="5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5" borderId="24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right"/>
    </xf>
    <xf numFmtId="0" fontId="2" fillId="6" borderId="30" xfId="0" applyFont="1" applyFill="1" applyBorder="1" applyAlignment="1">
      <alignment horizontal="right"/>
    </xf>
    <xf numFmtId="0" fontId="2" fillId="6" borderId="31" xfId="0" applyFont="1" applyFill="1" applyBorder="1" applyAlignment="1">
      <alignment horizontal="right"/>
    </xf>
    <xf numFmtId="0" fontId="2" fillId="6" borderId="26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right"/>
    </xf>
    <xf numFmtId="0" fontId="2" fillId="6" borderId="23" xfId="0" applyFont="1" applyFill="1" applyBorder="1" applyAlignment="1">
      <alignment horizontal="right"/>
    </xf>
    <xf numFmtId="0" fontId="2" fillId="6" borderId="13" xfId="0" applyFont="1" applyFill="1" applyBorder="1" applyAlignment="1">
      <alignment horizontal="right"/>
    </xf>
    <xf numFmtId="0" fontId="2" fillId="6" borderId="14" xfId="0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3" fontId="0" fillId="7" borderId="0" xfId="0" applyNumberFormat="1" applyFill="1"/>
    <xf numFmtId="0" fontId="8" fillId="0" borderId="12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85725</xdr:rowOff>
    </xdr:from>
    <xdr:to>
      <xdr:col>1</xdr:col>
      <xdr:colOff>866774</xdr:colOff>
      <xdr:row>1</xdr:row>
      <xdr:rowOff>685800</xdr:rowOff>
    </xdr:to>
    <xdr:pic>
      <xdr:nvPicPr>
        <xdr:cNvPr id="2" name="Imagem 1" descr="Assistência e Desenvolvimento Social - Centralizado -curvas.bmp">
          <a:extLst>
            <a:ext uri="{FF2B5EF4-FFF2-40B4-BE49-F238E27FC236}">
              <a16:creationId xmlns:a16="http://schemas.microsoft.com/office/drawing/2014/main" id="{D4F4253B-563E-4ADF-8205-A87D5510B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85750"/>
          <a:ext cx="714374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F6418-F155-4D78-9AEA-CA3DA8CF692D}">
  <sheetPr>
    <pageSetUpPr fitToPage="1"/>
  </sheetPr>
  <dimension ref="A1:K155"/>
  <sheetViews>
    <sheetView tabSelected="1" topLeftCell="A124" zoomScaleNormal="100" workbookViewId="0">
      <selection activeCell="E135" sqref="E135"/>
    </sheetView>
  </sheetViews>
  <sheetFormatPr defaultRowHeight="15"/>
  <cols>
    <col min="1" max="1" width="9.140625" style="17"/>
    <col min="2" max="2" width="24.85546875" style="20" bestFit="1" customWidth="1"/>
    <col min="3" max="3" width="41.7109375" style="20" customWidth="1"/>
    <col min="4" max="4" width="22.140625" style="21" bestFit="1" customWidth="1"/>
    <col min="5" max="5" width="27.7109375" style="21" bestFit="1" customWidth="1"/>
    <col min="6" max="16384" width="9.140625" style="21"/>
  </cols>
  <sheetData>
    <row r="1" spans="1:5" ht="15.75" thickBot="1"/>
    <row r="2" spans="1:5" ht="66" customHeight="1">
      <c r="B2" s="5"/>
      <c r="C2" s="25" t="s">
        <v>0</v>
      </c>
      <c r="D2" s="25"/>
      <c r="E2" s="26"/>
    </row>
    <row r="3" spans="1:5" s="22" customFormat="1">
      <c r="A3" s="18"/>
      <c r="B3" s="7" t="s">
        <v>1</v>
      </c>
      <c r="C3" s="8" t="s">
        <v>2</v>
      </c>
      <c r="D3" s="9" t="s">
        <v>3</v>
      </c>
      <c r="E3" s="10" t="s">
        <v>4</v>
      </c>
    </row>
    <row r="4" spans="1:5">
      <c r="B4" s="31" t="s">
        <v>5</v>
      </c>
      <c r="C4" s="34" t="s">
        <v>6</v>
      </c>
      <c r="D4" s="1" t="s">
        <v>7</v>
      </c>
      <c r="E4" s="2">
        <v>6306</v>
      </c>
    </row>
    <row r="5" spans="1:5">
      <c r="B5" s="32"/>
      <c r="C5" s="35"/>
      <c r="D5" s="1" t="s">
        <v>8</v>
      </c>
      <c r="E5" s="2">
        <v>9979</v>
      </c>
    </row>
    <row r="6" spans="1:5">
      <c r="B6" s="32"/>
      <c r="C6" s="35"/>
      <c r="D6" s="1" t="s">
        <v>9</v>
      </c>
      <c r="E6" s="2">
        <v>4575</v>
      </c>
    </row>
    <row r="7" spans="1:5">
      <c r="B7" s="32"/>
      <c r="C7" s="35"/>
      <c r="D7" s="1" t="s">
        <v>10</v>
      </c>
      <c r="E7" s="2">
        <v>1211</v>
      </c>
    </row>
    <row r="8" spans="1:5">
      <c r="B8" s="32"/>
      <c r="C8" s="35"/>
      <c r="D8" s="1" t="s">
        <v>11</v>
      </c>
      <c r="E8" s="2">
        <v>5538</v>
      </c>
    </row>
    <row r="9" spans="1:5">
      <c r="B9" s="32"/>
      <c r="C9" s="35"/>
      <c r="D9" s="1" t="s">
        <v>12</v>
      </c>
      <c r="E9" s="2">
        <v>10187</v>
      </c>
    </row>
    <row r="10" spans="1:5">
      <c r="B10" s="32"/>
      <c r="C10" s="35"/>
      <c r="D10" s="1" t="s">
        <v>13</v>
      </c>
      <c r="E10" s="2">
        <v>11125</v>
      </c>
    </row>
    <row r="11" spans="1:5">
      <c r="B11" s="32"/>
      <c r="C11" s="36"/>
      <c r="D11" s="1" t="s">
        <v>6</v>
      </c>
      <c r="E11" s="2">
        <v>14406</v>
      </c>
    </row>
    <row r="12" spans="1:5">
      <c r="B12" s="32"/>
      <c r="C12" s="27" t="s">
        <v>14</v>
      </c>
      <c r="D12" s="28"/>
      <c r="E12" s="3">
        <f>SUM(E4:E11)</f>
        <v>63327</v>
      </c>
    </row>
    <row r="13" spans="1:5" ht="21.75" customHeight="1" thickBot="1">
      <c r="B13" s="33"/>
      <c r="C13" s="29" t="s">
        <v>15</v>
      </c>
      <c r="D13" s="30"/>
      <c r="E13" s="4">
        <f>SUM(E4:E11)</f>
        <v>63327</v>
      </c>
    </row>
    <row r="14" spans="1:5">
      <c r="B14" s="39" t="s">
        <v>16</v>
      </c>
      <c r="C14" s="40" t="s">
        <v>17</v>
      </c>
      <c r="D14" s="1" t="s">
        <v>18</v>
      </c>
      <c r="E14" s="2">
        <v>11239</v>
      </c>
    </row>
    <row r="15" spans="1:5">
      <c r="B15" s="32"/>
      <c r="C15" s="35"/>
      <c r="D15" s="1" t="s">
        <v>19</v>
      </c>
      <c r="E15" s="2">
        <v>5774</v>
      </c>
    </row>
    <row r="16" spans="1:5">
      <c r="B16" s="32"/>
      <c r="C16" s="36"/>
      <c r="D16" s="1" t="s">
        <v>20</v>
      </c>
      <c r="E16" s="2">
        <v>8717</v>
      </c>
    </row>
    <row r="17" spans="2:5">
      <c r="B17" s="32"/>
      <c r="C17" s="27" t="s">
        <v>14</v>
      </c>
      <c r="D17" s="28"/>
      <c r="E17" s="3">
        <f>SUM(E14:E16)</f>
        <v>25730</v>
      </c>
    </row>
    <row r="18" spans="2:5">
      <c r="B18" s="32"/>
      <c r="C18" s="34" t="s">
        <v>21</v>
      </c>
      <c r="D18" s="1" t="s">
        <v>22</v>
      </c>
      <c r="E18" s="2">
        <v>6255</v>
      </c>
    </row>
    <row r="19" spans="2:5">
      <c r="B19" s="32"/>
      <c r="C19" s="35"/>
      <c r="D19" s="1" t="s">
        <v>23</v>
      </c>
      <c r="E19" s="2">
        <v>8011</v>
      </c>
    </row>
    <row r="20" spans="2:5">
      <c r="B20" s="32"/>
      <c r="C20" s="35"/>
      <c r="D20" s="1" t="s">
        <v>24</v>
      </c>
      <c r="E20" s="2">
        <v>9281</v>
      </c>
    </row>
    <row r="21" spans="2:5">
      <c r="B21" s="32"/>
      <c r="C21" s="35"/>
      <c r="D21" s="1" t="s">
        <v>21</v>
      </c>
      <c r="E21" s="2">
        <v>8677</v>
      </c>
    </row>
    <row r="22" spans="2:5">
      <c r="B22" s="32"/>
      <c r="C22" s="35"/>
      <c r="D22" s="1" t="s">
        <v>25</v>
      </c>
      <c r="E22" s="2">
        <v>5368</v>
      </c>
    </row>
    <row r="23" spans="2:5">
      <c r="B23" s="32"/>
      <c r="C23" s="36"/>
      <c r="D23" s="1" t="s">
        <v>26</v>
      </c>
      <c r="E23" s="2">
        <v>10913</v>
      </c>
    </row>
    <row r="24" spans="2:5">
      <c r="B24" s="32"/>
      <c r="C24" s="27" t="s">
        <v>14</v>
      </c>
      <c r="D24" s="28"/>
      <c r="E24" s="3">
        <f>SUM(E18:E23)</f>
        <v>48505</v>
      </c>
    </row>
    <row r="25" spans="2:5">
      <c r="B25" s="32"/>
      <c r="C25" s="34" t="s">
        <v>27</v>
      </c>
      <c r="D25" s="1" t="s">
        <v>28</v>
      </c>
      <c r="E25" s="2">
        <v>15845</v>
      </c>
    </row>
    <row r="26" spans="2:5">
      <c r="B26" s="32"/>
      <c r="C26" s="35"/>
      <c r="D26" s="1" t="s">
        <v>29</v>
      </c>
      <c r="E26" s="2">
        <v>22865</v>
      </c>
    </row>
    <row r="27" spans="2:5">
      <c r="B27" s="32"/>
      <c r="C27" s="35"/>
      <c r="D27" s="1" t="s">
        <v>27</v>
      </c>
      <c r="E27" s="2">
        <v>15266</v>
      </c>
    </row>
    <row r="28" spans="2:5">
      <c r="B28" s="32"/>
      <c r="C28" s="36"/>
      <c r="D28" s="1" t="s">
        <v>30</v>
      </c>
      <c r="E28" s="2">
        <v>10071</v>
      </c>
    </row>
    <row r="29" spans="2:5">
      <c r="B29" s="32"/>
      <c r="C29" s="27" t="s">
        <v>14</v>
      </c>
      <c r="D29" s="28"/>
      <c r="E29" s="3">
        <f>SUM(E25:E28)</f>
        <v>64047</v>
      </c>
    </row>
    <row r="30" spans="2:5">
      <c r="B30" s="32"/>
      <c r="C30" s="6" t="s">
        <v>31</v>
      </c>
      <c r="D30" s="1" t="s">
        <v>31</v>
      </c>
      <c r="E30" s="2">
        <v>47908</v>
      </c>
    </row>
    <row r="31" spans="2:5">
      <c r="B31" s="32"/>
      <c r="C31" s="27" t="s">
        <v>14</v>
      </c>
      <c r="D31" s="28"/>
      <c r="E31" s="3">
        <f>SUM(E30)</f>
        <v>47908</v>
      </c>
    </row>
    <row r="32" spans="2:5">
      <c r="B32" s="32"/>
      <c r="C32" s="34" t="s">
        <v>32</v>
      </c>
      <c r="D32" s="1" t="s">
        <v>33</v>
      </c>
      <c r="E32" s="2">
        <v>14387</v>
      </c>
    </row>
    <row r="33" spans="2:5">
      <c r="B33" s="32"/>
      <c r="C33" s="36"/>
      <c r="D33" s="1" t="s">
        <v>32</v>
      </c>
      <c r="E33" s="2">
        <v>9272</v>
      </c>
    </row>
    <row r="34" spans="2:5">
      <c r="B34" s="32"/>
      <c r="C34" s="27" t="s">
        <v>14</v>
      </c>
      <c r="D34" s="28"/>
      <c r="E34" s="3">
        <f>SUM(E32:E33)</f>
        <v>23659</v>
      </c>
    </row>
    <row r="35" spans="2:5" ht="23.25" customHeight="1" thickBot="1">
      <c r="B35" s="33"/>
      <c r="C35" s="29" t="s">
        <v>15</v>
      </c>
      <c r="D35" s="30"/>
      <c r="E35" s="4">
        <f>SUM(E17,E24,E29,E31,E34)</f>
        <v>209849</v>
      </c>
    </row>
    <row r="36" spans="2:5">
      <c r="B36" s="39" t="s">
        <v>34</v>
      </c>
      <c r="C36" s="6" t="s">
        <v>35</v>
      </c>
      <c r="D36" s="1" t="s">
        <v>35</v>
      </c>
      <c r="E36" s="2">
        <v>48774</v>
      </c>
    </row>
    <row r="37" spans="2:5">
      <c r="B37" s="32"/>
      <c r="C37" s="27" t="s">
        <v>14</v>
      </c>
      <c r="D37" s="28"/>
      <c r="E37" s="3">
        <f>SUM(E36)</f>
        <v>48774</v>
      </c>
    </row>
    <row r="38" spans="2:5">
      <c r="B38" s="32"/>
      <c r="C38" s="34" t="s">
        <v>36</v>
      </c>
      <c r="D38" s="1" t="s">
        <v>36</v>
      </c>
      <c r="E38" s="2">
        <v>21794</v>
      </c>
    </row>
    <row r="39" spans="2:5">
      <c r="B39" s="32"/>
      <c r="C39" s="36"/>
      <c r="D39" s="1" t="s">
        <v>37</v>
      </c>
      <c r="E39" s="2">
        <v>11870</v>
      </c>
    </row>
    <row r="40" spans="2:5">
      <c r="B40" s="32"/>
      <c r="C40" s="27" t="s">
        <v>14</v>
      </c>
      <c r="D40" s="28"/>
      <c r="E40" s="3">
        <f>SUM(E38:E39)</f>
        <v>33664</v>
      </c>
    </row>
    <row r="41" spans="2:5">
      <c r="B41" s="32"/>
      <c r="C41" s="34" t="s">
        <v>38</v>
      </c>
      <c r="D41" s="1" t="s">
        <v>38</v>
      </c>
      <c r="E41" s="2">
        <v>23832</v>
      </c>
    </row>
    <row r="42" spans="2:5">
      <c r="B42" s="32"/>
      <c r="C42" s="36"/>
      <c r="D42" s="1" t="s">
        <v>39</v>
      </c>
      <c r="E42" s="2">
        <v>38642</v>
      </c>
    </row>
    <row r="43" spans="2:5">
      <c r="B43" s="32"/>
      <c r="C43" s="27" t="s">
        <v>14</v>
      </c>
      <c r="D43" s="28"/>
      <c r="E43" s="3">
        <f>SUM(E41:E42)</f>
        <v>62474</v>
      </c>
    </row>
    <row r="44" spans="2:5">
      <c r="B44" s="32"/>
      <c r="C44" s="34" t="s">
        <v>40</v>
      </c>
      <c r="D44" s="1" t="s">
        <v>40</v>
      </c>
      <c r="E44" s="2">
        <v>44725</v>
      </c>
    </row>
    <row r="45" spans="2:5">
      <c r="B45" s="32"/>
      <c r="C45" s="36"/>
      <c r="D45" s="1" t="s">
        <v>41</v>
      </c>
      <c r="E45" s="2">
        <v>29748</v>
      </c>
    </row>
    <row r="46" spans="2:5">
      <c r="B46" s="32"/>
      <c r="C46" s="27" t="s">
        <v>14</v>
      </c>
      <c r="D46" s="28"/>
      <c r="E46" s="3">
        <f>SUM(E44:E45)</f>
        <v>74473</v>
      </c>
    </row>
    <row r="47" spans="2:5">
      <c r="B47" s="32"/>
      <c r="C47" s="34" t="s">
        <v>42</v>
      </c>
      <c r="D47" s="1" t="s">
        <v>43</v>
      </c>
      <c r="E47" s="2">
        <v>22824</v>
      </c>
    </row>
    <row r="48" spans="2:5">
      <c r="B48" s="32"/>
      <c r="C48" s="35"/>
      <c r="D48" s="1" t="s">
        <v>42</v>
      </c>
      <c r="E48" s="2">
        <v>36991</v>
      </c>
    </row>
    <row r="49" spans="2:11">
      <c r="B49" s="32"/>
      <c r="C49" s="35"/>
      <c r="D49" s="1" t="s">
        <v>44</v>
      </c>
      <c r="E49" s="2">
        <v>20741</v>
      </c>
    </row>
    <row r="50" spans="2:11">
      <c r="B50" s="32"/>
      <c r="C50" s="36"/>
      <c r="D50" s="1" t="s">
        <v>45</v>
      </c>
      <c r="E50" s="2">
        <v>12609</v>
      </c>
    </row>
    <row r="51" spans="2:11">
      <c r="B51" s="32"/>
      <c r="C51" s="27" t="s">
        <v>14</v>
      </c>
      <c r="D51" s="28"/>
      <c r="E51" s="3">
        <f>SUM(E47:E50)</f>
        <v>93165</v>
      </c>
    </row>
    <row r="52" spans="2:11">
      <c r="B52" s="32"/>
      <c r="C52" s="34" t="s">
        <v>46</v>
      </c>
      <c r="D52" s="1" t="s">
        <v>47</v>
      </c>
      <c r="E52" s="2">
        <v>31524</v>
      </c>
    </row>
    <row r="53" spans="2:11">
      <c r="B53" s="32"/>
      <c r="C53" s="35"/>
      <c r="D53" s="1" t="s">
        <v>46</v>
      </c>
      <c r="E53" s="2">
        <v>27382</v>
      </c>
    </row>
    <row r="54" spans="2:11">
      <c r="B54" s="32"/>
      <c r="C54" s="36"/>
      <c r="D54" s="1" t="s">
        <v>48</v>
      </c>
      <c r="E54" s="2">
        <v>30962</v>
      </c>
    </row>
    <row r="55" spans="2:11">
      <c r="B55" s="32"/>
      <c r="C55" s="27" t="s">
        <v>14</v>
      </c>
      <c r="D55" s="28"/>
      <c r="E55" s="3">
        <f>SUM(E52:E54)</f>
        <v>89868</v>
      </c>
    </row>
    <row r="56" spans="2:11">
      <c r="B56" s="32"/>
      <c r="C56" s="34" t="s">
        <v>49</v>
      </c>
      <c r="D56" s="1" t="s">
        <v>50</v>
      </c>
      <c r="E56" s="2">
        <v>29981</v>
      </c>
    </row>
    <row r="57" spans="2:11">
      <c r="B57" s="32"/>
      <c r="C57" s="35"/>
      <c r="D57" s="1" t="s">
        <v>51</v>
      </c>
      <c r="E57" s="2">
        <v>16352</v>
      </c>
    </row>
    <row r="58" spans="2:11">
      <c r="B58" s="32"/>
      <c r="C58" s="36"/>
      <c r="D58" s="1" t="s">
        <v>52</v>
      </c>
      <c r="E58" s="2">
        <v>26085</v>
      </c>
    </row>
    <row r="59" spans="2:11">
      <c r="B59" s="32"/>
      <c r="C59" s="27" t="s">
        <v>14</v>
      </c>
      <c r="D59" s="28"/>
      <c r="E59" s="3">
        <f>SUM(E56:E58)</f>
        <v>72418</v>
      </c>
    </row>
    <row r="60" spans="2:11" ht="21" customHeight="1" thickBot="1">
      <c r="B60" s="33"/>
      <c r="C60" s="29" t="s">
        <v>15</v>
      </c>
      <c r="D60" s="30"/>
      <c r="E60" s="4">
        <f>SUM(E37,E40,E43,E46,E51,E55,E59)</f>
        <v>474836</v>
      </c>
    </row>
    <row r="61" spans="2:11">
      <c r="B61" s="39" t="s">
        <v>53</v>
      </c>
      <c r="C61" s="40" t="s">
        <v>54</v>
      </c>
      <c r="D61" s="1" t="s">
        <v>55</v>
      </c>
      <c r="E61" s="2">
        <v>15025</v>
      </c>
    </row>
    <row r="62" spans="2:11">
      <c r="B62" s="32"/>
      <c r="C62" s="36"/>
      <c r="D62" s="1" t="s">
        <v>56</v>
      </c>
      <c r="E62" s="2">
        <v>34942</v>
      </c>
    </row>
    <row r="63" spans="2:11">
      <c r="B63" s="32"/>
      <c r="C63" s="27" t="s">
        <v>14</v>
      </c>
      <c r="D63" s="28"/>
      <c r="E63" s="3">
        <f>SUM(E61:E62)</f>
        <v>49967</v>
      </c>
    </row>
    <row r="64" spans="2:11">
      <c r="B64" s="32"/>
      <c r="C64" s="34" t="s">
        <v>57</v>
      </c>
      <c r="D64" s="1" t="s">
        <v>58</v>
      </c>
      <c r="E64" s="2">
        <v>8323</v>
      </c>
      <c r="K64" s="23" t="s">
        <v>59</v>
      </c>
    </row>
    <row r="65" spans="2:5">
      <c r="B65" s="32"/>
      <c r="C65" s="35"/>
      <c r="D65" s="1" t="s">
        <v>60</v>
      </c>
      <c r="E65" s="2">
        <v>10140</v>
      </c>
    </row>
    <row r="66" spans="2:5">
      <c r="B66" s="32"/>
      <c r="C66" s="36"/>
      <c r="D66" s="1" t="s">
        <v>61</v>
      </c>
      <c r="E66" s="2">
        <v>7437</v>
      </c>
    </row>
    <row r="67" spans="2:5">
      <c r="B67" s="32"/>
      <c r="C67" s="27" t="s">
        <v>14</v>
      </c>
      <c r="D67" s="28"/>
      <c r="E67" s="3">
        <f>SUM(E64:E66)</f>
        <v>25900</v>
      </c>
    </row>
    <row r="68" spans="2:5">
      <c r="B68" s="32"/>
      <c r="C68" s="34" t="s">
        <v>62</v>
      </c>
      <c r="D68" s="1" t="s">
        <v>63</v>
      </c>
      <c r="E68" s="2">
        <v>6721</v>
      </c>
    </row>
    <row r="69" spans="2:5">
      <c r="B69" s="32"/>
      <c r="C69" s="35"/>
      <c r="D69" s="1" t="s">
        <v>64</v>
      </c>
      <c r="E69" s="2">
        <v>21416</v>
      </c>
    </row>
    <row r="70" spans="2:5">
      <c r="B70" s="32"/>
      <c r="C70" s="36"/>
      <c r="D70" s="1" t="s">
        <v>65</v>
      </c>
      <c r="E70" s="2">
        <v>18701</v>
      </c>
    </row>
    <row r="71" spans="2:5">
      <c r="B71" s="32"/>
      <c r="C71" s="27" t="s">
        <v>14</v>
      </c>
      <c r="D71" s="28"/>
      <c r="E71" s="3">
        <f>SUM(E68:E70)</f>
        <v>46838</v>
      </c>
    </row>
    <row r="72" spans="2:5" ht="24" customHeight="1" thickBot="1">
      <c r="B72" s="33"/>
      <c r="C72" s="29" t="s">
        <v>15</v>
      </c>
      <c r="D72" s="30"/>
      <c r="E72" s="4">
        <f>SUM(E63,E67,E71)</f>
        <v>122705</v>
      </c>
    </row>
    <row r="73" spans="2:5">
      <c r="B73" s="39" t="s">
        <v>66</v>
      </c>
      <c r="C73" s="40" t="s">
        <v>67</v>
      </c>
      <c r="D73" s="1" t="s">
        <v>68</v>
      </c>
      <c r="E73" s="2">
        <v>25284</v>
      </c>
    </row>
    <row r="74" spans="2:5">
      <c r="B74" s="32"/>
      <c r="C74" s="35"/>
      <c r="D74" s="1" t="s">
        <v>69</v>
      </c>
      <c r="E74" s="2">
        <v>9131</v>
      </c>
    </row>
    <row r="75" spans="2:5">
      <c r="B75" s="32"/>
      <c r="C75" s="36"/>
      <c r="D75" s="1" t="s">
        <v>70</v>
      </c>
      <c r="E75" s="2">
        <v>10584</v>
      </c>
    </row>
    <row r="76" spans="2:5">
      <c r="B76" s="32"/>
      <c r="C76" s="27" t="s">
        <v>14</v>
      </c>
      <c r="D76" s="28"/>
      <c r="E76" s="3">
        <f>SUM(E73:E75)</f>
        <v>44999</v>
      </c>
    </row>
    <row r="77" spans="2:5">
      <c r="B77" s="32"/>
      <c r="C77" s="34" t="s">
        <v>71</v>
      </c>
      <c r="D77" s="1" t="s">
        <v>72</v>
      </c>
      <c r="E77" s="2">
        <v>53409</v>
      </c>
    </row>
    <row r="78" spans="2:5">
      <c r="B78" s="32"/>
      <c r="C78" s="36"/>
      <c r="D78" s="1" t="s">
        <v>73</v>
      </c>
      <c r="E78" s="2">
        <v>16880</v>
      </c>
    </row>
    <row r="79" spans="2:5">
      <c r="B79" s="32"/>
      <c r="C79" s="27" t="s">
        <v>14</v>
      </c>
      <c r="D79" s="28"/>
      <c r="E79" s="3">
        <f>SUM(E77:E78)</f>
        <v>70289</v>
      </c>
    </row>
    <row r="80" spans="2:5">
      <c r="B80" s="32"/>
      <c r="C80" s="34" t="s">
        <v>74</v>
      </c>
      <c r="D80" s="1" t="s">
        <v>75</v>
      </c>
      <c r="E80" s="2">
        <v>13261</v>
      </c>
    </row>
    <row r="81" spans="2:5">
      <c r="B81" s="32"/>
      <c r="C81" s="36"/>
      <c r="D81" s="1" t="s">
        <v>76</v>
      </c>
      <c r="E81" s="2">
        <v>18537</v>
      </c>
    </row>
    <row r="82" spans="2:5">
      <c r="B82" s="32"/>
      <c r="C82" s="27" t="s">
        <v>14</v>
      </c>
      <c r="D82" s="28"/>
      <c r="E82" s="3">
        <f>SUM(E80:E81)</f>
        <v>31798</v>
      </c>
    </row>
    <row r="83" spans="2:5">
      <c r="B83" s="32"/>
      <c r="C83" s="34" t="s">
        <v>77</v>
      </c>
      <c r="D83" s="1" t="s">
        <v>78</v>
      </c>
      <c r="E83" s="2">
        <v>37663</v>
      </c>
    </row>
    <row r="84" spans="2:5">
      <c r="B84" s="32"/>
      <c r="C84" s="35"/>
      <c r="D84" s="1" t="s">
        <v>79</v>
      </c>
      <c r="E84" s="2">
        <v>20449</v>
      </c>
    </row>
    <row r="85" spans="2:5">
      <c r="B85" s="32"/>
      <c r="C85" s="36"/>
      <c r="D85" s="1" t="s">
        <v>80</v>
      </c>
      <c r="E85" s="2">
        <v>10745</v>
      </c>
    </row>
    <row r="86" spans="2:5">
      <c r="B86" s="32"/>
      <c r="C86" s="27" t="s">
        <v>14</v>
      </c>
      <c r="D86" s="28"/>
      <c r="E86" s="3">
        <f>SUM(E83:E85)</f>
        <v>68857</v>
      </c>
    </row>
    <row r="87" spans="2:5" ht="24.75" customHeight="1" thickBot="1">
      <c r="B87" s="33"/>
      <c r="C87" s="29" t="s">
        <v>15</v>
      </c>
      <c r="D87" s="30"/>
      <c r="E87" s="4">
        <f>SUM(E76,E79,E82,E86)</f>
        <v>215943</v>
      </c>
    </row>
    <row r="88" spans="2:5">
      <c r="B88" s="39" t="s">
        <v>81</v>
      </c>
      <c r="C88" s="40" t="s">
        <v>82</v>
      </c>
      <c r="D88" s="1" t="s">
        <v>82</v>
      </c>
      <c r="E88" s="2">
        <v>3343</v>
      </c>
    </row>
    <row r="89" spans="2:5">
      <c r="B89" s="32"/>
      <c r="C89" s="35"/>
      <c r="D89" s="1" t="s">
        <v>83</v>
      </c>
      <c r="E89" s="2">
        <v>2937</v>
      </c>
    </row>
    <row r="90" spans="2:5">
      <c r="B90" s="32"/>
      <c r="C90" s="35"/>
      <c r="D90" s="1" t="s">
        <v>84</v>
      </c>
      <c r="E90" s="2">
        <v>16625</v>
      </c>
    </row>
    <row r="91" spans="2:5">
      <c r="B91" s="32"/>
      <c r="C91" s="35"/>
      <c r="D91" s="1" t="s">
        <v>85</v>
      </c>
      <c r="E91" s="2">
        <v>13888</v>
      </c>
    </row>
    <row r="92" spans="2:5">
      <c r="B92" s="32"/>
      <c r="C92" s="36"/>
      <c r="D92" s="1" t="s">
        <v>86</v>
      </c>
      <c r="E92" s="2">
        <v>10075</v>
      </c>
    </row>
    <row r="93" spans="2:5">
      <c r="B93" s="32"/>
      <c r="C93" s="27" t="s">
        <v>14</v>
      </c>
      <c r="D93" s="28"/>
      <c r="E93" s="3">
        <f>SUM(E88:E92)</f>
        <v>46868</v>
      </c>
    </row>
    <row r="94" spans="2:5">
      <c r="B94" s="32"/>
      <c r="C94" s="34" t="s">
        <v>87</v>
      </c>
      <c r="D94" s="1" t="s">
        <v>88</v>
      </c>
      <c r="E94" s="2">
        <v>1402</v>
      </c>
    </row>
    <row r="95" spans="2:5">
      <c r="B95" s="32"/>
      <c r="C95" s="35"/>
      <c r="D95" s="1" t="s">
        <v>89</v>
      </c>
      <c r="E95" s="2">
        <v>2324</v>
      </c>
    </row>
    <row r="96" spans="2:5">
      <c r="B96" s="32"/>
      <c r="C96" s="35"/>
      <c r="D96" s="1" t="s">
        <v>90</v>
      </c>
      <c r="E96" s="2">
        <v>6266</v>
      </c>
    </row>
    <row r="97" spans="1:5">
      <c r="B97" s="32"/>
      <c r="C97" s="35"/>
      <c r="D97" s="1" t="s">
        <v>87</v>
      </c>
      <c r="E97" s="2">
        <v>3755</v>
      </c>
    </row>
    <row r="98" spans="1:5">
      <c r="B98" s="32"/>
      <c r="C98" s="35"/>
      <c r="D98" s="1" t="s">
        <v>91</v>
      </c>
      <c r="E98" s="2">
        <v>1935</v>
      </c>
    </row>
    <row r="99" spans="1:5">
      <c r="B99" s="32"/>
      <c r="C99" s="36"/>
      <c r="D99" s="1" t="s">
        <v>92</v>
      </c>
      <c r="E99" s="2">
        <v>1984</v>
      </c>
    </row>
    <row r="100" spans="1:5">
      <c r="B100" s="32"/>
      <c r="C100" s="27" t="s">
        <v>14</v>
      </c>
      <c r="D100" s="28"/>
      <c r="E100" s="3">
        <f>SUM(E94:E99)</f>
        <v>17666</v>
      </c>
    </row>
    <row r="101" spans="1:5">
      <c r="B101" s="32"/>
      <c r="C101" s="34" t="s">
        <v>93</v>
      </c>
      <c r="D101" s="1" t="s">
        <v>94</v>
      </c>
      <c r="E101" s="2">
        <v>688</v>
      </c>
    </row>
    <row r="102" spans="1:5">
      <c r="B102" s="32"/>
      <c r="C102" s="35"/>
      <c r="D102" s="1" t="s">
        <v>95</v>
      </c>
      <c r="E102" s="2">
        <v>1499</v>
      </c>
    </row>
    <row r="103" spans="1:5">
      <c r="B103" s="32"/>
      <c r="C103" s="35"/>
      <c r="D103" s="1" t="s">
        <v>96</v>
      </c>
      <c r="E103" s="2">
        <v>1025</v>
      </c>
    </row>
    <row r="104" spans="1:5">
      <c r="B104" s="32"/>
      <c r="C104" s="36"/>
      <c r="D104" s="1" t="s">
        <v>93</v>
      </c>
      <c r="E104" s="2">
        <v>1905</v>
      </c>
    </row>
    <row r="105" spans="1:5">
      <c r="B105" s="32"/>
      <c r="C105" s="27" t="s">
        <v>14</v>
      </c>
      <c r="D105" s="28"/>
      <c r="E105" s="3">
        <f>SUM(E101:E104)</f>
        <v>5117</v>
      </c>
    </row>
    <row r="106" spans="1:5" ht="15.75" thickBot="1">
      <c r="B106" s="33"/>
      <c r="C106" s="29" t="s">
        <v>15</v>
      </c>
      <c r="D106" s="30"/>
      <c r="E106" s="4">
        <f>SUM(E93,E100,E105)</f>
        <v>69651</v>
      </c>
    </row>
    <row r="107" spans="1:5">
      <c r="B107" s="39" t="s">
        <v>97</v>
      </c>
      <c r="C107" s="40" t="s">
        <v>98</v>
      </c>
      <c r="D107" s="1" t="s">
        <v>99</v>
      </c>
      <c r="E107" s="2">
        <v>9467</v>
      </c>
    </row>
    <row r="108" spans="1:5">
      <c r="B108" s="32"/>
      <c r="C108" s="35"/>
      <c r="D108" s="1" t="s">
        <v>98</v>
      </c>
      <c r="E108" s="2">
        <v>9537</v>
      </c>
    </row>
    <row r="109" spans="1:5">
      <c r="B109" s="32"/>
      <c r="C109" s="36"/>
      <c r="D109" s="1" t="s">
        <v>100</v>
      </c>
      <c r="E109" s="2">
        <v>35601</v>
      </c>
    </row>
    <row r="110" spans="1:5">
      <c r="B110" s="32"/>
      <c r="C110" s="27" t="s">
        <v>14</v>
      </c>
      <c r="D110" s="28"/>
      <c r="E110" s="3">
        <f>SUM(E107:E109)</f>
        <v>54605</v>
      </c>
    </row>
    <row r="111" spans="1:5" s="24" customFormat="1" ht="19.5" customHeight="1">
      <c r="A111" s="19"/>
      <c r="B111" s="32"/>
      <c r="C111" s="6" t="s">
        <v>101</v>
      </c>
      <c r="D111" s="12" t="s">
        <v>101</v>
      </c>
      <c r="E111" s="13">
        <v>30762</v>
      </c>
    </row>
    <row r="112" spans="1:5">
      <c r="B112" s="32"/>
      <c r="C112" s="27" t="s">
        <v>14</v>
      </c>
      <c r="D112" s="28"/>
      <c r="E112" s="3">
        <f>SUM(E111)</f>
        <v>30762</v>
      </c>
    </row>
    <row r="113" spans="2:5">
      <c r="B113" s="43" t="s">
        <v>97</v>
      </c>
      <c r="C113" s="34" t="s">
        <v>102</v>
      </c>
      <c r="D113" s="1" t="s">
        <v>103</v>
      </c>
      <c r="E113" s="2">
        <v>655</v>
      </c>
    </row>
    <row r="114" spans="2:5">
      <c r="B114" s="43"/>
      <c r="C114" s="35"/>
      <c r="D114" s="1" t="s">
        <v>104</v>
      </c>
      <c r="E114" s="2">
        <v>4054</v>
      </c>
    </row>
    <row r="115" spans="2:5">
      <c r="B115" s="43"/>
      <c r="C115" s="36"/>
      <c r="D115" s="1" t="s">
        <v>102</v>
      </c>
      <c r="E115" s="2">
        <v>4043</v>
      </c>
    </row>
    <row r="116" spans="2:5">
      <c r="B116" s="43"/>
      <c r="C116" s="27" t="s">
        <v>14</v>
      </c>
      <c r="D116" s="28"/>
      <c r="E116" s="3">
        <f>SUM(E113:E115)</f>
        <v>8752</v>
      </c>
    </row>
    <row r="117" spans="2:5" ht="15.75" thickBot="1">
      <c r="B117" s="33"/>
      <c r="C117" s="29" t="s">
        <v>15</v>
      </c>
      <c r="D117" s="30"/>
      <c r="E117" s="4">
        <f>SUM(E110,E112,E116)</f>
        <v>94119</v>
      </c>
    </row>
    <row r="118" spans="2:5">
      <c r="B118" s="39" t="s">
        <v>105</v>
      </c>
      <c r="C118" s="40" t="s">
        <v>106</v>
      </c>
      <c r="D118" s="1" t="s">
        <v>106</v>
      </c>
      <c r="E118" s="2">
        <v>36206</v>
      </c>
    </row>
    <row r="119" spans="2:5">
      <c r="B119" s="32"/>
      <c r="C119" s="35"/>
      <c r="D119" s="1" t="s">
        <v>107</v>
      </c>
      <c r="E119" s="2">
        <v>46634</v>
      </c>
    </row>
    <row r="120" spans="2:5">
      <c r="B120" s="32"/>
      <c r="C120" s="36"/>
      <c r="D120" s="1" t="s">
        <v>108</v>
      </c>
      <c r="E120" s="2">
        <v>19584</v>
      </c>
    </row>
    <row r="121" spans="2:5">
      <c r="B121" s="32"/>
      <c r="C121" s="37" t="s">
        <v>14</v>
      </c>
      <c r="D121" s="38"/>
      <c r="E121" s="11">
        <f>SUM(E118:E120)</f>
        <v>102424</v>
      </c>
    </row>
    <row r="122" spans="2:5">
      <c r="B122" s="32"/>
      <c r="C122" s="34" t="s">
        <v>109</v>
      </c>
      <c r="D122" s="1" t="s">
        <v>110</v>
      </c>
      <c r="E122" s="2">
        <v>30171</v>
      </c>
    </row>
    <row r="123" spans="2:5">
      <c r="B123" s="32"/>
      <c r="C123" s="35"/>
      <c r="D123" s="1" t="s">
        <v>111</v>
      </c>
      <c r="E123" s="2">
        <v>77270</v>
      </c>
    </row>
    <row r="124" spans="2:5">
      <c r="B124" s="32"/>
      <c r="C124" s="36"/>
      <c r="D124" s="1" t="s">
        <v>112</v>
      </c>
      <c r="E124" s="2">
        <v>3483</v>
      </c>
    </row>
    <row r="125" spans="2:5">
      <c r="B125" s="32"/>
      <c r="C125" s="37" t="s">
        <v>14</v>
      </c>
      <c r="D125" s="38"/>
      <c r="E125" s="11">
        <f>SUM(E122:E124)</f>
        <v>110924</v>
      </c>
    </row>
    <row r="126" spans="2:5">
      <c r="B126" s="32"/>
      <c r="C126" s="34" t="s">
        <v>113</v>
      </c>
      <c r="D126" s="1" t="s">
        <v>113</v>
      </c>
      <c r="E126" s="2">
        <v>49562</v>
      </c>
    </row>
    <row r="127" spans="2:5">
      <c r="B127" s="32"/>
      <c r="C127" s="36"/>
      <c r="D127" s="1" t="s">
        <v>114</v>
      </c>
      <c r="E127" s="2">
        <v>31409</v>
      </c>
    </row>
    <row r="128" spans="2:5">
      <c r="B128" s="32"/>
      <c r="C128" s="37" t="s">
        <v>14</v>
      </c>
      <c r="D128" s="38"/>
      <c r="E128" s="11">
        <f>SUM(E126:E127)</f>
        <v>80971</v>
      </c>
    </row>
    <row r="129" spans="2:5">
      <c r="B129" s="32"/>
      <c r="C129" s="34" t="s">
        <v>115</v>
      </c>
      <c r="D129" s="1" t="s">
        <v>116</v>
      </c>
      <c r="E129" s="2">
        <v>65237</v>
      </c>
    </row>
    <row r="130" spans="2:5">
      <c r="B130" s="32"/>
      <c r="C130" s="36"/>
      <c r="D130" s="1" t="s">
        <v>117</v>
      </c>
      <c r="E130" s="2">
        <v>44305</v>
      </c>
    </row>
    <row r="131" spans="2:5">
      <c r="B131" s="32"/>
      <c r="C131" s="37" t="s">
        <v>14</v>
      </c>
      <c r="D131" s="38"/>
      <c r="E131" s="11">
        <f>SUM(E129:E130)</f>
        <v>109542</v>
      </c>
    </row>
    <row r="132" spans="2:5">
      <c r="B132" s="32"/>
      <c r="C132" s="34" t="s">
        <v>118</v>
      </c>
      <c r="D132" s="1" t="s">
        <v>119</v>
      </c>
      <c r="E132" s="2">
        <v>2654</v>
      </c>
    </row>
    <row r="133" spans="2:5">
      <c r="B133" s="32"/>
      <c r="C133" s="36"/>
      <c r="D133" s="1" t="s">
        <v>118</v>
      </c>
      <c r="E133" s="2">
        <v>33865</v>
      </c>
    </row>
    <row r="134" spans="2:5">
      <c r="B134" s="32"/>
      <c r="C134" s="37" t="s">
        <v>14</v>
      </c>
      <c r="D134" s="38"/>
      <c r="E134" s="11">
        <f>SUM(E132:E133)</f>
        <v>36519</v>
      </c>
    </row>
    <row r="135" spans="2:5">
      <c r="B135" s="32"/>
      <c r="C135" s="34" t="s">
        <v>120</v>
      </c>
      <c r="D135" s="1" t="s">
        <v>121</v>
      </c>
      <c r="E135" s="2">
        <v>3501</v>
      </c>
    </row>
    <row r="136" spans="2:5">
      <c r="B136" s="32"/>
      <c r="C136" s="35"/>
      <c r="D136" s="1" t="s">
        <v>122</v>
      </c>
      <c r="E136" s="2">
        <v>6949</v>
      </c>
    </row>
    <row r="137" spans="2:5">
      <c r="B137" s="32"/>
      <c r="C137" s="36"/>
      <c r="D137" s="1" t="s">
        <v>120</v>
      </c>
      <c r="E137" s="2">
        <v>7586</v>
      </c>
    </row>
    <row r="138" spans="2:5">
      <c r="B138" s="32"/>
      <c r="C138" s="37" t="s">
        <v>14</v>
      </c>
      <c r="D138" s="38"/>
      <c r="E138" s="11">
        <f>SUM(E135:E137)</f>
        <v>18036</v>
      </c>
    </row>
    <row r="139" spans="2:5" ht="15.75" thickBot="1">
      <c r="B139" s="33"/>
      <c r="C139" s="29" t="s">
        <v>15</v>
      </c>
      <c r="D139" s="30"/>
      <c r="E139" s="4">
        <f>SUM(E121,E125,E128,E131,E134,E138)</f>
        <v>458416</v>
      </c>
    </row>
    <row r="140" spans="2:5" ht="15.75" thickBot="1">
      <c r="B140" s="53"/>
      <c r="C140" s="53"/>
      <c r="D140" s="53"/>
      <c r="E140" s="53"/>
    </row>
    <row r="141" spans="2:5">
      <c r="B141" s="44" t="s">
        <v>123</v>
      </c>
      <c r="C141" s="45"/>
      <c r="D141" s="46"/>
      <c r="E141" s="14">
        <v>1708846</v>
      </c>
    </row>
    <row r="142" spans="2:5">
      <c r="B142" s="47" t="s">
        <v>124</v>
      </c>
      <c r="C142" s="48"/>
      <c r="D142" s="49"/>
      <c r="E142" s="16">
        <v>20524</v>
      </c>
    </row>
    <row r="143" spans="2:5">
      <c r="B143" s="50" t="s">
        <v>125</v>
      </c>
      <c r="C143" s="51"/>
      <c r="D143" s="52"/>
      <c r="E143" s="15">
        <v>1729370</v>
      </c>
    </row>
    <row r="144" spans="2:5">
      <c r="B144" s="59" t="s">
        <v>126</v>
      </c>
      <c r="C144" s="54"/>
      <c r="D144" s="54"/>
      <c r="E144" s="55"/>
    </row>
    <row r="145" spans="2:5">
      <c r="B145" s="59" t="s">
        <v>127</v>
      </c>
      <c r="C145" s="56"/>
      <c r="D145" s="56"/>
      <c r="E145" s="57"/>
    </row>
    <row r="146" spans="2:5">
      <c r="B146" s="60" t="s">
        <v>128</v>
      </c>
      <c r="C146" s="41"/>
      <c r="D146" s="41"/>
      <c r="E146" s="42"/>
    </row>
    <row r="147" spans="2:5">
      <c r="E147" s="58"/>
    </row>
    <row r="149" spans="2:5">
      <c r="E149" s="58"/>
    </row>
    <row r="155" spans="2:5">
      <c r="E155" s="58"/>
    </row>
  </sheetData>
  <mergeCells count="86">
    <mergeCell ref="B146:E146"/>
    <mergeCell ref="B107:B112"/>
    <mergeCell ref="B113:B117"/>
    <mergeCell ref="B141:D141"/>
    <mergeCell ref="B142:D142"/>
    <mergeCell ref="B143:D143"/>
    <mergeCell ref="B140:E140"/>
    <mergeCell ref="B144:E144"/>
    <mergeCell ref="B145:E145"/>
    <mergeCell ref="C131:D131"/>
    <mergeCell ref="C134:D134"/>
    <mergeCell ref="B118:B139"/>
    <mergeCell ref="C118:C120"/>
    <mergeCell ref="C122:C124"/>
    <mergeCell ref="C126:C127"/>
    <mergeCell ref="C129:C130"/>
    <mergeCell ref="C132:C133"/>
    <mergeCell ref="C135:C137"/>
    <mergeCell ref="C107:C109"/>
    <mergeCell ref="C113:C115"/>
    <mergeCell ref="C121:D121"/>
    <mergeCell ref="C125:D125"/>
    <mergeCell ref="C128:D128"/>
    <mergeCell ref="C112:D112"/>
    <mergeCell ref="C110:D110"/>
    <mergeCell ref="B88:B106"/>
    <mergeCell ref="C100:D100"/>
    <mergeCell ref="C93:D93"/>
    <mergeCell ref="C88:C92"/>
    <mergeCell ref="C94:C99"/>
    <mergeCell ref="C101:C104"/>
    <mergeCell ref="B73:B87"/>
    <mergeCell ref="C82:D82"/>
    <mergeCell ref="C79:D79"/>
    <mergeCell ref="C76:D76"/>
    <mergeCell ref="C73:C75"/>
    <mergeCell ref="C77:C78"/>
    <mergeCell ref="C80:C81"/>
    <mergeCell ref="C83:C85"/>
    <mergeCell ref="B61:B72"/>
    <mergeCell ref="C61:C62"/>
    <mergeCell ref="C64:C66"/>
    <mergeCell ref="C68:C70"/>
    <mergeCell ref="C63:D63"/>
    <mergeCell ref="C67:D67"/>
    <mergeCell ref="C71:D71"/>
    <mergeCell ref="C72:D72"/>
    <mergeCell ref="B14:B35"/>
    <mergeCell ref="C14:C16"/>
    <mergeCell ref="C18:C23"/>
    <mergeCell ref="C25:C28"/>
    <mergeCell ref="C32:C33"/>
    <mergeCell ref="C34:D34"/>
    <mergeCell ref="C35:D35"/>
    <mergeCell ref="C37:D37"/>
    <mergeCell ref="B36:B60"/>
    <mergeCell ref="C38:C39"/>
    <mergeCell ref="C41:C42"/>
    <mergeCell ref="C44:C45"/>
    <mergeCell ref="C59:D59"/>
    <mergeCell ref="C60:D60"/>
    <mergeCell ref="C55:D55"/>
    <mergeCell ref="C47:C50"/>
    <mergeCell ref="C52:C54"/>
    <mergeCell ref="C56:C58"/>
    <mergeCell ref="C138:D138"/>
    <mergeCell ref="C139:D139"/>
    <mergeCell ref="C17:D17"/>
    <mergeCell ref="C24:D24"/>
    <mergeCell ref="C29:D29"/>
    <mergeCell ref="C31:D31"/>
    <mergeCell ref="C40:D40"/>
    <mergeCell ref="C43:D43"/>
    <mergeCell ref="C46:D46"/>
    <mergeCell ref="C51:D51"/>
    <mergeCell ref="C86:D86"/>
    <mergeCell ref="C87:D87"/>
    <mergeCell ref="C105:D105"/>
    <mergeCell ref="C106:D106"/>
    <mergeCell ref="C116:D116"/>
    <mergeCell ref="C117:D117"/>
    <mergeCell ref="C2:E2"/>
    <mergeCell ref="C12:D12"/>
    <mergeCell ref="C13:D13"/>
    <mergeCell ref="B4:B13"/>
    <mergeCell ref="C4:C11"/>
  </mergeCells>
  <printOptions gridLines="1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2025-09-19T15:50:03Z</dcterms:created>
  <dcterms:modified xsi:type="dcterms:W3CDTF">2026-04-29T14:17:48Z</dcterms:modified>
  <cp:category/>
  <cp:contentStatus/>
</cp:coreProperties>
</file>